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Default Extension="rels" ContentType="application/vnd.openxmlformats-package.relationships+xml"/>
  <Default Extension="xml" ContentType="application/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charts/style2.xml" ContentType="application/vnd.ms-office.chartstyle+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olors2.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xl/charts/chart60.xml" ContentType="application/vnd.openxmlformats-officedocument.drawingml.chart+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xl/charts/chart59.xml" ContentType="application/vnd.openxmlformats-officedocument.drawingml.chart+xml"/>
  <Override PartName="/xl/workbook.xml" ContentType="application/vnd.openxmlformats-officedocument.spreadsheetml.sheet.main+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1520" yWindow="90" windowWidth="12135" windowHeight="10395" activeTab="2"/>
  </bookViews>
  <sheets>
    <sheet name="データ入力" sheetId="1" r:id="rId1"/>
    <sheet name="結果表・グラフ" sheetId="5" r:id="rId2"/>
    <sheet name="結果表・グラフ（モノクロ）" sheetId="6" r:id="rId3"/>
  </sheets>
  <definedNames>
    <definedName name="_xlnm._FilterDatabase" localSheetId="0" hidden="1">データ入力!$A$1:$AP$1699</definedName>
    <definedName name="_xlnm._FilterDatabase" localSheetId="1" hidden="1">結果表・グラフ!$A$6:$J$387</definedName>
    <definedName name="_xlnm._FilterDatabase" localSheetId="2" hidden="1">'結果表・グラフ（モノクロ）'!$A$1:$T$378</definedName>
    <definedName name="_xlnm.Print_Area" localSheetId="1">結果表・グラフ!$A$1:$T$377</definedName>
    <definedName name="_xlnm.Print_Area" localSheetId="2">'結果表・グラフ（モノクロ）'!$A$1:$T$377</definedName>
  </definedNames>
  <calcPr calcId="125725"/>
</workbook>
</file>

<file path=xl/calcChain.xml><?xml version="1.0" encoding="utf-8"?>
<calcChain xmlns="http://schemas.openxmlformats.org/spreadsheetml/2006/main">
  <c r="D78" i="5"/>
  <c r="D73"/>
  <c r="E78"/>
  <c r="E73"/>
  <c r="E78" i="6"/>
  <c r="E73"/>
  <c r="I14"/>
  <c r="D78"/>
  <c r="C78"/>
  <c r="E77"/>
  <c r="D77"/>
  <c r="C77"/>
  <c r="E76"/>
  <c r="D76"/>
  <c r="C76"/>
  <c r="E75"/>
  <c r="D75"/>
  <c r="C75"/>
  <c r="E74"/>
  <c r="D74"/>
  <c r="C74"/>
  <c r="D73"/>
  <c r="C73"/>
  <c r="I129" i="5"/>
  <c r="I350" i="6" l="1"/>
  <c r="H350"/>
  <c r="I349"/>
  <c r="H349"/>
  <c r="I344"/>
  <c r="H344"/>
  <c r="I343"/>
  <c r="H343"/>
  <c r="I336"/>
  <c r="H336"/>
  <c r="I335"/>
  <c r="H335"/>
  <c r="I334"/>
  <c r="H334"/>
  <c r="I333"/>
  <c r="H333"/>
  <c r="I328"/>
  <c r="H328"/>
  <c r="I327"/>
  <c r="H327"/>
  <c r="I326"/>
  <c r="H326"/>
  <c r="I325"/>
  <c r="H325"/>
  <c r="I320"/>
  <c r="H320"/>
  <c r="I319"/>
  <c r="H319"/>
  <c r="I318"/>
  <c r="H318"/>
  <c r="I317"/>
  <c r="H317"/>
  <c r="I306"/>
  <c r="H306"/>
  <c r="I305"/>
  <c r="H305"/>
  <c r="I304"/>
  <c r="H304"/>
  <c r="I303"/>
  <c r="H303"/>
  <c r="I298"/>
  <c r="H298"/>
  <c r="I297"/>
  <c r="H297"/>
  <c r="I296"/>
  <c r="H296"/>
  <c r="I295"/>
  <c r="H295"/>
  <c r="I290"/>
  <c r="H290"/>
  <c r="I289"/>
  <c r="H289"/>
  <c r="I288"/>
  <c r="H288"/>
  <c r="I287"/>
  <c r="H287"/>
  <c r="I282"/>
  <c r="H282"/>
  <c r="I281"/>
  <c r="H281"/>
  <c r="I280"/>
  <c r="H280"/>
  <c r="I279"/>
  <c r="H279"/>
  <c r="I274"/>
  <c r="H274"/>
  <c r="I273"/>
  <c r="H273"/>
  <c r="I272"/>
  <c r="H272"/>
  <c r="I271"/>
  <c r="H271"/>
  <c r="I266"/>
  <c r="H266"/>
  <c r="I265"/>
  <c r="H265"/>
  <c r="I264"/>
  <c r="H264"/>
  <c r="I263"/>
  <c r="H263"/>
  <c r="I258"/>
  <c r="H258"/>
  <c r="I257"/>
  <c r="H257"/>
  <c r="I256"/>
  <c r="H256"/>
  <c r="I255"/>
  <c r="H255"/>
  <c r="I220"/>
  <c r="H220"/>
  <c r="I219"/>
  <c r="H219"/>
  <c r="I218"/>
  <c r="H218"/>
  <c r="I217"/>
  <c r="H217"/>
  <c r="I216"/>
  <c r="H216"/>
  <c r="I211"/>
  <c r="H211"/>
  <c r="I210"/>
  <c r="H210"/>
  <c r="I209"/>
  <c r="H209"/>
  <c r="I208"/>
  <c r="H208"/>
  <c r="I204"/>
  <c r="H204"/>
  <c r="I203"/>
  <c r="H203"/>
  <c r="I202"/>
  <c r="H202"/>
  <c r="I201"/>
  <c r="H201"/>
  <c r="I200"/>
  <c r="H200"/>
  <c r="I195"/>
  <c r="H195"/>
  <c r="I194"/>
  <c r="H194"/>
  <c r="I193"/>
  <c r="H193"/>
  <c r="I192"/>
  <c r="H192"/>
  <c r="I191"/>
  <c r="H191"/>
  <c r="I184"/>
  <c r="H184"/>
  <c r="I183"/>
  <c r="H183"/>
  <c r="I182"/>
  <c r="H182"/>
  <c r="I181"/>
  <c r="H181"/>
  <c r="I180"/>
  <c r="H180"/>
  <c r="I174"/>
  <c r="H174"/>
  <c r="I173"/>
  <c r="H173"/>
  <c r="I172"/>
  <c r="H172"/>
  <c r="I171"/>
  <c r="H171"/>
  <c r="I170"/>
  <c r="H170"/>
  <c r="I152"/>
  <c r="H152"/>
  <c r="I151"/>
  <c r="H151"/>
  <c r="I150"/>
  <c r="H150"/>
  <c r="I149"/>
  <c r="H149"/>
  <c r="I141"/>
  <c r="H141"/>
  <c r="I140"/>
  <c r="H140"/>
  <c r="I139"/>
  <c r="H139"/>
  <c r="I138"/>
  <c r="H138"/>
  <c r="I133"/>
  <c r="H133"/>
  <c r="I132"/>
  <c r="H132"/>
  <c r="I131"/>
  <c r="H131"/>
  <c r="I130"/>
  <c r="H130"/>
  <c r="I129"/>
  <c r="H129"/>
  <c r="I128"/>
  <c r="H128"/>
  <c r="I102"/>
  <c r="H102"/>
  <c r="G102"/>
  <c r="I101"/>
  <c r="H101"/>
  <c r="G101"/>
  <c r="I100"/>
  <c r="H100"/>
  <c r="G100"/>
  <c r="I99"/>
  <c r="H99"/>
  <c r="G99"/>
  <c r="I98"/>
  <c r="H98"/>
  <c r="G98"/>
  <c r="I97"/>
  <c r="H97"/>
  <c r="G97"/>
  <c r="I96"/>
  <c r="H96"/>
  <c r="G96"/>
  <c r="I95"/>
  <c r="H95"/>
  <c r="G95"/>
  <c r="I94"/>
  <c r="H94"/>
  <c r="G94"/>
  <c r="I90"/>
  <c r="H90"/>
  <c r="I89"/>
  <c r="H89"/>
  <c r="I88"/>
  <c r="H88"/>
  <c r="I87"/>
  <c r="H87"/>
  <c r="I86"/>
  <c r="H86"/>
  <c r="I85"/>
  <c r="H85"/>
  <c r="I84"/>
  <c r="H84"/>
  <c r="I83"/>
  <c r="H83"/>
  <c r="I82"/>
  <c r="H82"/>
  <c r="I77"/>
  <c r="H77"/>
  <c r="I76"/>
  <c r="H76"/>
  <c r="I75"/>
  <c r="H75"/>
  <c r="I74"/>
  <c r="H74"/>
  <c r="I73"/>
  <c r="H73"/>
  <c r="I68"/>
  <c r="H68"/>
  <c r="I67"/>
  <c r="H67"/>
  <c r="I66"/>
  <c r="H66"/>
  <c r="I65"/>
  <c r="H65"/>
  <c r="I51"/>
  <c r="H51"/>
  <c r="I50"/>
  <c r="H50"/>
  <c r="I49"/>
  <c r="H49"/>
  <c r="I48"/>
  <c r="H48"/>
  <c r="I43"/>
  <c r="H43"/>
  <c r="I42"/>
  <c r="H42"/>
  <c r="I41"/>
  <c r="H41"/>
  <c r="I40"/>
  <c r="H40"/>
  <c r="I39"/>
  <c r="H39"/>
  <c r="I38"/>
  <c r="H38"/>
  <c r="I37"/>
  <c r="H37"/>
  <c r="I4"/>
  <c r="H4"/>
  <c r="D82" l="1"/>
  <c r="I69"/>
  <c r="E69" s="1"/>
  <c r="G67"/>
  <c r="G74"/>
  <c r="G76"/>
  <c r="G77"/>
  <c r="G89"/>
  <c r="D68"/>
  <c r="G37"/>
  <c r="G40"/>
  <c r="G41"/>
  <c r="G48"/>
  <c r="G49"/>
  <c r="G65"/>
  <c r="H134"/>
  <c r="D134" s="1"/>
  <c r="G85"/>
  <c r="G87"/>
  <c r="G88"/>
  <c r="G38"/>
  <c r="G42"/>
  <c r="G50"/>
  <c r="G83"/>
  <c r="G84"/>
  <c r="C102"/>
  <c r="E102"/>
  <c r="D95"/>
  <c r="G39"/>
  <c r="G43"/>
  <c r="G51"/>
  <c r="I78"/>
  <c r="G68"/>
  <c r="G75"/>
  <c r="D90"/>
  <c r="E83"/>
  <c r="G86"/>
  <c r="G90"/>
  <c r="D94"/>
  <c r="E38"/>
  <c r="E40"/>
  <c r="E42"/>
  <c r="E48"/>
  <c r="E50"/>
  <c r="E67"/>
  <c r="E85"/>
  <c r="E87"/>
  <c r="E89"/>
  <c r="D97"/>
  <c r="D99"/>
  <c r="D101"/>
  <c r="G4"/>
  <c r="E37"/>
  <c r="E39"/>
  <c r="E41"/>
  <c r="E43"/>
  <c r="E49"/>
  <c r="E51"/>
  <c r="H78"/>
  <c r="G66"/>
  <c r="C66" s="1"/>
  <c r="E68"/>
  <c r="G73"/>
  <c r="G82"/>
  <c r="E82"/>
  <c r="E84"/>
  <c r="E86"/>
  <c r="E88"/>
  <c r="E90"/>
  <c r="E94"/>
  <c r="D96"/>
  <c r="D98"/>
  <c r="D100"/>
  <c r="D102"/>
  <c r="G128"/>
  <c r="G129"/>
  <c r="G130"/>
  <c r="G131"/>
  <c r="G132"/>
  <c r="G133"/>
  <c r="G138"/>
  <c r="G139"/>
  <c r="G140"/>
  <c r="G141"/>
  <c r="G149"/>
  <c r="G150"/>
  <c r="G151"/>
  <c r="G152"/>
  <c r="G170"/>
  <c r="G171"/>
  <c r="G172"/>
  <c r="G173"/>
  <c r="G174"/>
  <c r="G180"/>
  <c r="G181"/>
  <c r="G182"/>
  <c r="G183"/>
  <c r="G184"/>
  <c r="G191"/>
  <c r="G192"/>
  <c r="G193"/>
  <c r="G194"/>
  <c r="G195"/>
  <c r="G200"/>
  <c r="G201"/>
  <c r="G202"/>
  <c r="G203"/>
  <c r="G204"/>
  <c r="G208"/>
  <c r="G209"/>
  <c r="G210"/>
  <c r="G211"/>
  <c r="G219"/>
  <c r="G220"/>
  <c r="G255"/>
  <c r="G256"/>
  <c r="G257"/>
  <c r="G258"/>
  <c r="G263"/>
  <c r="G264"/>
  <c r="G265"/>
  <c r="G266"/>
  <c r="G271"/>
  <c r="G272"/>
  <c r="G273"/>
  <c r="G274"/>
  <c r="G279"/>
  <c r="G280"/>
  <c r="G281"/>
  <c r="G289"/>
  <c r="G290"/>
  <c r="G295"/>
  <c r="G296"/>
  <c r="G297"/>
  <c r="G298"/>
  <c r="G303"/>
  <c r="G304"/>
  <c r="G305"/>
  <c r="G306"/>
  <c r="G317"/>
  <c r="G318"/>
  <c r="G319"/>
  <c r="G320"/>
  <c r="G325"/>
  <c r="G326"/>
  <c r="G327"/>
  <c r="G328"/>
  <c r="G333"/>
  <c r="G334"/>
  <c r="G335"/>
  <c r="G336"/>
  <c r="G343"/>
  <c r="G344"/>
  <c r="G349"/>
  <c r="G350"/>
  <c r="D37"/>
  <c r="D38"/>
  <c r="D39"/>
  <c r="D40"/>
  <c r="D41"/>
  <c r="D42"/>
  <c r="D43"/>
  <c r="I44"/>
  <c r="E44" s="1"/>
  <c r="D48"/>
  <c r="D49"/>
  <c r="D50"/>
  <c r="D51"/>
  <c r="I52"/>
  <c r="E52" s="1"/>
  <c r="D65"/>
  <c r="D66"/>
  <c r="I134"/>
  <c r="E134" s="1"/>
  <c r="E133"/>
  <c r="E132"/>
  <c r="E131"/>
  <c r="E130"/>
  <c r="E129"/>
  <c r="E128"/>
  <c r="D67"/>
  <c r="I351"/>
  <c r="E351" s="1"/>
  <c r="I345"/>
  <c r="E345" s="1"/>
  <c r="I337"/>
  <c r="E337" s="1"/>
  <c r="I329"/>
  <c r="E329" s="1"/>
  <c r="I321"/>
  <c r="E321" s="1"/>
  <c r="I307"/>
  <c r="E307" s="1"/>
  <c r="I299"/>
  <c r="E299" s="1"/>
  <c r="I291"/>
  <c r="E291" s="1"/>
  <c r="I283"/>
  <c r="E283" s="1"/>
  <c r="E350"/>
  <c r="E349"/>
  <c r="E344"/>
  <c r="E343"/>
  <c r="E336"/>
  <c r="E335"/>
  <c r="E334"/>
  <c r="E333"/>
  <c r="E328"/>
  <c r="E327"/>
  <c r="E326"/>
  <c r="E325"/>
  <c r="E320"/>
  <c r="E319"/>
  <c r="E318"/>
  <c r="E317"/>
  <c r="E306"/>
  <c r="E305"/>
  <c r="E304"/>
  <c r="E303"/>
  <c r="E298"/>
  <c r="E297"/>
  <c r="E296"/>
  <c r="E295"/>
  <c r="E290"/>
  <c r="E289"/>
  <c r="E288"/>
  <c r="E287"/>
  <c r="E281"/>
  <c r="E280"/>
  <c r="E279"/>
  <c r="E274"/>
  <c r="E273"/>
  <c r="E272"/>
  <c r="E271"/>
  <c r="E266"/>
  <c r="E265"/>
  <c r="E264"/>
  <c r="E263"/>
  <c r="E258"/>
  <c r="E257"/>
  <c r="E256"/>
  <c r="E255"/>
  <c r="E220"/>
  <c r="E282"/>
  <c r="I275"/>
  <c r="E275" s="1"/>
  <c r="I267"/>
  <c r="E267" s="1"/>
  <c r="I259"/>
  <c r="E259" s="1"/>
  <c r="I221"/>
  <c r="E221" s="1"/>
  <c r="I212"/>
  <c r="E212" s="1"/>
  <c r="E219"/>
  <c r="E218"/>
  <c r="E217"/>
  <c r="E216"/>
  <c r="I205"/>
  <c r="E205" s="1"/>
  <c r="I196"/>
  <c r="E196" s="1"/>
  <c r="I185"/>
  <c r="E185" s="1"/>
  <c r="I175"/>
  <c r="E175" s="1"/>
  <c r="I153"/>
  <c r="E153" s="1"/>
  <c r="I142"/>
  <c r="E142" s="1"/>
  <c r="E211"/>
  <c r="E210"/>
  <c r="E209"/>
  <c r="E208"/>
  <c r="E204"/>
  <c r="E203"/>
  <c r="E202"/>
  <c r="E201"/>
  <c r="E200"/>
  <c r="E195"/>
  <c r="E194"/>
  <c r="E193"/>
  <c r="E192"/>
  <c r="E191"/>
  <c r="E184"/>
  <c r="E183"/>
  <c r="E182"/>
  <c r="E181"/>
  <c r="E180"/>
  <c r="E174"/>
  <c r="E173"/>
  <c r="E172"/>
  <c r="E171"/>
  <c r="E170"/>
  <c r="E152"/>
  <c r="E151"/>
  <c r="E150"/>
  <c r="E149"/>
  <c r="E141"/>
  <c r="E140"/>
  <c r="E139"/>
  <c r="E138"/>
  <c r="H351"/>
  <c r="H345"/>
  <c r="H337"/>
  <c r="H329"/>
  <c r="H321"/>
  <c r="H307"/>
  <c r="H299"/>
  <c r="H291"/>
  <c r="H283"/>
  <c r="H275"/>
  <c r="H267"/>
  <c r="H259"/>
  <c r="H221"/>
  <c r="H212"/>
  <c r="H205"/>
  <c r="H196"/>
  <c r="D196" s="1"/>
  <c r="H185"/>
  <c r="H175"/>
  <c r="H153"/>
  <c r="H142"/>
  <c r="H69"/>
  <c r="H44"/>
  <c r="H52"/>
  <c r="E65"/>
  <c r="E66"/>
  <c r="C94"/>
  <c r="C95"/>
  <c r="E95"/>
  <c r="C96"/>
  <c r="E96"/>
  <c r="C97"/>
  <c r="E97"/>
  <c r="C98"/>
  <c r="E98"/>
  <c r="C99"/>
  <c r="E99"/>
  <c r="C100"/>
  <c r="E100"/>
  <c r="C101"/>
  <c r="E101"/>
  <c r="G216"/>
  <c r="D216"/>
  <c r="G217"/>
  <c r="D217"/>
  <c r="G218"/>
  <c r="D218"/>
  <c r="D83"/>
  <c r="D84"/>
  <c r="D85"/>
  <c r="D86"/>
  <c r="D87"/>
  <c r="D88"/>
  <c r="D89"/>
  <c r="D128"/>
  <c r="D129"/>
  <c r="D130"/>
  <c r="D131"/>
  <c r="D132"/>
  <c r="D133"/>
  <c r="D138"/>
  <c r="D139"/>
  <c r="D140"/>
  <c r="D141"/>
  <c r="D149"/>
  <c r="D150"/>
  <c r="D151"/>
  <c r="D152"/>
  <c r="D170"/>
  <c r="D171"/>
  <c r="D172"/>
  <c r="D173"/>
  <c r="D174"/>
  <c r="D180"/>
  <c r="D181"/>
  <c r="D182"/>
  <c r="D183"/>
  <c r="D184"/>
  <c r="D191"/>
  <c r="D192"/>
  <c r="D193"/>
  <c r="D194"/>
  <c r="D195"/>
  <c r="D200"/>
  <c r="D201"/>
  <c r="D202"/>
  <c r="D203"/>
  <c r="D204"/>
  <c r="D208"/>
  <c r="D209"/>
  <c r="D210"/>
  <c r="D211"/>
  <c r="D219"/>
  <c r="D220"/>
  <c r="D255"/>
  <c r="D256"/>
  <c r="D257"/>
  <c r="D258"/>
  <c r="D263"/>
  <c r="D264"/>
  <c r="D265"/>
  <c r="D266"/>
  <c r="D271"/>
  <c r="D272"/>
  <c r="D273"/>
  <c r="D274"/>
  <c r="D279"/>
  <c r="D280"/>
  <c r="D281"/>
  <c r="G287"/>
  <c r="D287"/>
  <c r="G288"/>
  <c r="D288"/>
  <c r="G282"/>
  <c r="D282"/>
  <c r="D289"/>
  <c r="D290"/>
  <c r="D295"/>
  <c r="D296"/>
  <c r="D297"/>
  <c r="D298"/>
  <c r="D303"/>
  <c r="D304"/>
  <c r="D305"/>
  <c r="D306"/>
  <c r="D317"/>
  <c r="D318"/>
  <c r="D319"/>
  <c r="D320"/>
  <c r="D325"/>
  <c r="D326"/>
  <c r="D327"/>
  <c r="D328"/>
  <c r="D333"/>
  <c r="D334"/>
  <c r="D335"/>
  <c r="D336"/>
  <c r="D343"/>
  <c r="D344"/>
  <c r="D349"/>
  <c r="D350"/>
  <c r="C349" l="1"/>
  <c r="C343"/>
  <c r="C335"/>
  <c r="C333"/>
  <c r="C327"/>
  <c r="C325"/>
  <c r="C319"/>
  <c r="C317"/>
  <c r="C305"/>
  <c r="C303"/>
  <c r="C297"/>
  <c r="C295"/>
  <c r="C289"/>
  <c r="C280"/>
  <c r="C274"/>
  <c r="C272"/>
  <c r="C266"/>
  <c r="C264"/>
  <c r="C258"/>
  <c r="C256"/>
  <c r="C220"/>
  <c r="C211"/>
  <c r="C209"/>
  <c r="C204"/>
  <c r="C202"/>
  <c r="C200"/>
  <c r="C194"/>
  <c r="C192"/>
  <c r="C184"/>
  <c r="C182"/>
  <c r="C180"/>
  <c r="C173"/>
  <c r="C171"/>
  <c r="C152"/>
  <c r="C150"/>
  <c r="C141"/>
  <c r="C139"/>
  <c r="C195"/>
  <c r="C298"/>
  <c r="C288"/>
  <c r="C287"/>
  <c r="C273"/>
  <c r="C151"/>
  <c r="C336"/>
  <c r="C133"/>
  <c r="C131"/>
  <c r="C129"/>
  <c r="C181"/>
  <c r="C320"/>
  <c r="C257"/>
  <c r="C210"/>
  <c r="C132"/>
  <c r="C350"/>
  <c r="C328"/>
  <c r="C306"/>
  <c r="C290"/>
  <c r="C281"/>
  <c r="C265"/>
  <c r="C82"/>
  <c r="C140"/>
  <c r="C282"/>
  <c r="C344"/>
  <c r="C334"/>
  <c r="C326"/>
  <c r="C318"/>
  <c r="C304"/>
  <c r="C296"/>
  <c r="C279"/>
  <c r="C271"/>
  <c r="C263"/>
  <c r="C255"/>
  <c r="G134"/>
  <c r="C134" s="1"/>
  <c r="G196"/>
  <c r="C196" s="1"/>
  <c r="C203"/>
  <c r="C191"/>
  <c r="C172"/>
  <c r="C128"/>
  <c r="C138"/>
  <c r="G78"/>
  <c r="C218"/>
  <c r="C217"/>
  <c r="C216"/>
  <c r="C219"/>
  <c r="C208"/>
  <c r="C201"/>
  <c r="C193"/>
  <c r="C183"/>
  <c r="C174"/>
  <c r="C170"/>
  <c r="C149"/>
  <c r="C130"/>
  <c r="C51"/>
  <c r="C89"/>
  <c r="C87"/>
  <c r="C85"/>
  <c r="C67"/>
  <c r="C86"/>
  <c r="C88"/>
  <c r="C49"/>
  <c r="C37"/>
  <c r="C68"/>
  <c r="C43"/>
  <c r="C83"/>
  <c r="C65"/>
  <c r="C50"/>
  <c r="C48"/>
  <c r="C42"/>
  <c r="C40"/>
  <c r="C38"/>
  <c r="C39"/>
  <c r="C84"/>
  <c r="C41"/>
  <c r="C90"/>
  <c r="G52"/>
  <c r="C52" s="1"/>
  <c r="D52"/>
  <c r="G142"/>
  <c r="C142" s="1"/>
  <c r="D142"/>
  <c r="G175"/>
  <c r="C175" s="1"/>
  <c r="D175"/>
  <c r="G212"/>
  <c r="C212" s="1"/>
  <c r="D212"/>
  <c r="G259"/>
  <c r="C259" s="1"/>
  <c r="D259"/>
  <c r="G275"/>
  <c r="C275" s="1"/>
  <c r="D275"/>
  <c r="G291"/>
  <c r="C291" s="1"/>
  <c r="D291"/>
  <c r="G307"/>
  <c r="C307" s="1"/>
  <c r="D307"/>
  <c r="G329"/>
  <c r="C329" s="1"/>
  <c r="D329"/>
  <c r="G345"/>
  <c r="C345" s="1"/>
  <c r="D345"/>
  <c r="G44"/>
  <c r="C44" s="1"/>
  <c r="D44"/>
  <c r="G69"/>
  <c r="C69" s="1"/>
  <c r="D69"/>
  <c r="G153"/>
  <c r="C153" s="1"/>
  <c r="D153"/>
  <c r="G185"/>
  <c r="C185" s="1"/>
  <c r="D185"/>
  <c r="G205"/>
  <c r="C205" s="1"/>
  <c r="D205"/>
  <c r="G221"/>
  <c r="C221" s="1"/>
  <c r="D221"/>
  <c r="G267"/>
  <c r="C267" s="1"/>
  <c r="D267"/>
  <c r="G283"/>
  <c r="C283" s="1"/>
  <c r="D283"/>
  <c r="G299"/>
  <c r="C299" s="1"/>
  <c r="D299"/>
  <c r="G321"/>
  <c r="C321" s="1"/>
  <c r="D321"/>
  <c r="G337"/>
  <c r="C337" s="1"/>
  <c r="D337"/>
  <c r="G351"/>
  <c r="C351" s="1"/>
  <c r="D351"/>
  <c r="AM1699" i="1" l="1"/>
  <c r="AL1699"/>
  <c r="AN1699" s="1"/>
  <c r="AM1698"/>
  <c r="AL1698"/>
  <c r="AN1698" s="1"/>
  <c r="AL630"/>
  <c r="AM630"/>
  <c r="AL631"/>
  <c r="AM631"/>
  <c r="AL632"/>
  <c r="AM632"/>
  <c r="AL633"/>
  <c r="AM633"/>
  <c r="AL634"/>
  <c r="AM634"/>
  <c r="AL635"/>
  <c r="AM635"/>
  <c r="AL636"/>
  <c r="AM636"/>
  <c r="AL637"/>
  <c r="AM637"/>
  <c r="AL638"/>
  <c r="AM638"/>
  <c r="AL639"/>
  <c r="AM639"/>
  <c r="AL640"/>
  <c r="AM640"/>
  <c r="AL641"/>
  <c r="AM641"/>
  <c r="AL642"/>
  <c r="AM642"/>
  <c r="AL643"/>
  <c r="AM643"/>
  <c r="AL644"/>
  <c r="AM644"/>
  <c r="AL645"/>
  <c r="AM645"/>
  <c r="AL646"/>
  <c r="AM646"/>
  <c r="AL647"/>
  <c r="AM647"/>
  <c r="AL648"/>
  <c r="AM648"/>
  <c r="AL649"/>
  <c r="AM649"/>
  <c r="AL650"/>
  <c r="AM650"/>
  <c r="AL651"/>
  <c r="AM651"/>
  <c r="AL652"/>
  <c r="AM652"/>
  <c r="AL653"/>
  <c r="AM653"/>
  <c r="AL654"/>
  <c r="AM654"/>
  <c r="AL655"/>
  <c r="AM655"/>
  <c r="AL656"/>
  <c r="AM656"/>
  <c r="AL657"/>
  <c r="AM657"/>
  <c r="AL658"/>
  <c r="AM658"/>
  <c r="AL659"/>
  <c r="AM659"/>
  <c r="AL660"/>
  <c r="AM660"/>
  <c r="AL661"/>
  <c r="AM661"/>
  <c r="AL662"/>
  <c r="AM662"/>
  <c r="AL663"/>
  <c r="AM663"/>
  <c r="AL664"/>
  <c r="AM664"/>
  <c r="AL665"/>
  <c r="AM665"/>
  <c r="AL666"/>
  <c r="AM666"/>
  <c r="AL667"/>
  <c r="AM667"/>
  <c r="AL668"/>
  <c r="AM668"/>
  <c r="AL669"/>
  <c r="AM669"/>
  <c r="AL670"/>
  <c r="AM670"/>
  <c r="AL671"/>
  <c r="AM671"/>
  <c r="AL672"/>
  <c r="AM672"/>
  <c r="AL673"/>
  <c r="AM673"/>
  <c r="AL674"/>
  <c r="AM674"/>
  <c r="AL675"/>
  <c r="AM675"/>
  <c r="AL676"/>
  <c r="AM676"/>
  <c r="AL677"/>
  <c r="AM677"/>
  <c r="AL678"/>
  <c r="AM678"/>
  <c r="AL679"/>
  <c r="AM679"/>
  <c r="AL680"/>
  <c r="AM680"/>
  <c r="AL681"/>
  <c r="AM681"/>
  <c r="AL682"/>
  <c r="AM682"/>
  <c r="AL683"/>
  <c r="AM683"/>
  <c r="AL684"/>
  <c r="AM684"/>
  <c r="AL685"/>
  <c r="AM685"/>
  <c r="AL686"/>
  <c r="AM686"/>
  <c r="AL687"/>
  <c r="AM687"/>
  <c r="AL688"/>
  <c r="AM688"/>
  <c r="AL689"/>
  <c r="AM689"/>
  <c r="AL690"/>
  <c r="AM690"/>
  <c r="AL691"/>
  <c r="AM691"/>
  <c r="AL692"/>
  <c r="AM692"/>
  <c r="AL693"/>
  <c r="AM693"/>
  <c r="AL694"/>
  <c r="AM694"/>
  <c r="AL695"/>
  <c r="AM695"/>
  <c r="AL696"/>
  <c r="AM696"/>
  <c r="AL697"/>
  <c r="AM697"/>
  <c r="AL698"/>
  <c r="AM698"/>
  <c r="AL699"/>
  <c r="AM699"/>
  <c r="AL700"/>
  <c r="AM700"/>
  <c r="AL701"/>
  <c r="AM701"/>
  <c r="AL702"/>
  <c r="AM702"/>
  <c r="AL703"/>
  <c r="AM703"/>
  <c r="AL704"/>
  <c r="AM704"/>
  <c r="AL705"/>
  <c r="AM705"/>
  <c r="AL706"/>
  <c r="AM706"/>
  <c r="AL707"/>
  <c r="AM707"/>
  <c r="AL708"/>
  <c r="AM708"/>
  <c r="AL709"/>
  <c r="AM709"/>
  <c r="AL710"/>
  <c r="AM710"/>
  <c r="AL711"/>
  <c r="AM711"/>
  <c r="AL712"/>
  <c r="AM712"/>
  <c r="AL713"/>
  <c r="AM713"/>
  <c r="AL714"/>
  <c r="AM714"/>
  <c r="AL715"/>
  <c r="AM715"/>
  <c r="AL716"/>
  <c r="AM716"/>
  <c r="AL717"/>
  <c r="AM717"/>
  <c r="AL718"/>
  <c r="AM718"/>
  <c r="AL719"/>
  <c r="AM719"/>
  <c r="AL720"/>
  <c r="AM720"/>
  <c r="AL721"/>
  <c r="AM721"/>
  <c r="AL722"/>
  <c r="AM722"/>
  <c r="AL723"/>
  <c r="AM723"/>
  <c r="AL724"/>
  <c r="AM724"/>
  <c r="AL725"/>
  <c r="AM725"/>
  <c r="AL726"/>
  <c r="AM726"/>
  <c r="AL727"/>
  <c r="AM727"/>
  <c r="AL728"/>
  <c r="AM728"/>
  <c r="AL729"/>
  <c r="AM729"/>
  <c r="AL730"/>
  <c r="AM730"/>
  <c r="AL731"/>
  <c r="AM731"/>
  <c r="AL732"/>
  <c r="AM732"/>
  <c r="AL733"/>
  <c r="AM733"/>
  <c r="AL734"/>
  <c r="AM734"/>
  <c r="AL735"/>
  <c r="AM735"/>
  <c r="AL736"/>
  <c r="AM736"/>
  <c r="AL737"/>
  <c r="AM737"/>
  <c r="AL738"/>
  <c r="AM738"/>
  <c r="AL739"/>
  <c r="AM739"/>
  <c r="AL740"/>
  <c r="AM740"/>
  <c r="AL741"/>
  <c r="AM741"/>
  <c r="AL742"/>
  <c r="AM742"/>
  <c r="AL743"/>
  <c r="AM743"/>
  <c r="AL744"/>
  <c r="AM744"/>
  <c r="AL745"/>
  <c r="AM745"/>
  <c r="AL746"/>
  <c r="AM746"/>
  <c r="AL747"/>
  <c r="AM747"/>
  <c r="AL748"/>
  <c r="AM748"/>
  <c r="AL749"/>
  <c r="AM749"/>
  <c r="AL750"/>
  <c r="AM750"/>
  <c r="AL751"/>
  <c r="AM751"/>
  <c r="AL752"/>
  <c r="AM752"/>
  <c r="AL753"/>
  <c r="AM753"/>
  <c r="AL754"/>
  <c r="AM754"/>
  <c r="AL755"/>
  <c r="AM755"/>
  <c r="AL756"/>
  <c r="AM756"/>
  <c r="AL757"/>
  <c r="AM757"/>
  <c r="AL758"/>
  <c r="AM758"/>
  <c r="AL759"/>
  <c r="AM759"/>
  <c r="AL760"/>
  <c r="AM760"/>
  <c r="AL761"/>
  <c r="AM761"/>
  <c r="AL762"/>
  <c r="AM762"/>
  <c r="AL763"/>
  <c r="AM763"/>
  <c r="AL764"/>
  <c r="AM764"/>
  <c r="AL765"/>
  <c r="AM765"/>
  <c r="AL766"/>
  <c r="AM766"/>
  <c r="AL767"/>
  <c r="AM767"/>
  <c r="AL768"/>
  <c r="AM768"/>
  <c r="AL769"/>
  <c r="AM769"/>
  <c r="AL770"/>
  <c r="AM770"/>
  <c r="AL771"/>
  <c r="AM771"/>
  <c r="AL772"/>
  <c r="AM772"/>
  <c r="AL773"/>
  <c r="AM773"/>
  <c r="AL774"/>
  <c r="AM774"/>
  <c r="AL775"/>
  <c r="AM775"/>
  <c r="AL776"/>
  <c r="AM776"/>
  <c r="AL777"/>
  <c r="AM777"/>
  <c r="AL778"/>
  <c r="AM778"/>
  <c r="AL779"/>
  <c r="AM779"/>
  <c r="AL780"/>
  <c r="AM780"/>
  <c r="AL781"/>
  <c r="AM781"/>
  <c r="AL782"/>
  <c r="AM782"/>
  <c r="AL783"/>
  <c r="AM783"/>
  <c r="AL784"/>
  <c r="AM784"/>
  <c r="AL785"/>
  <c r="AM785"/>
  <c r="AL786"/>
  <c r="AM786"/>
  <c r="AL787"/>
  <c r="AM787"/>
  <c r="AL788"/>
  <c r="AM788"/>
  <c r="AL789"/>
  <c r="AM789"/>
  <c r="AL790"/>
  <c r="AM790"/>
  <c r="AL791"/>
  <c r="AM791"/>
  <c r="AL792"/>
  <c r="AM792"/>
  <c r="AL793"/>
  <c r="AM793"/>
  <c r="AL794"/>
  <c r="AM794"/>
  <c r="AL795"/>
  <c r="AM795"/>
  <c r="AL796"/>
  <c r="AM796"/>
  <c r="AL797"/>
  <c r="AM797"/>
  <c r="AL798"/>
  <c r="AM798"/>
  <c r="AL799"/>
  <c r="AM799"/>
  <c r="AL800"/>
  <c r="AM800"/>
  <c r="AL801"/>
  <c r="AM801"/>
  <c r="AL802"/>
  <c r="AM802"/>
  <c r="AL803"/>
  <c r="AM803"/>
  <c r="AL804"/>
  <c r="AM804"/>
  <c r="AL805"/>
  <c r="AM805"/>
  <c r="AL806"/>
  <c r="AM806"/>
  <c r="AL807"/>
  <c r="AM807"/>
  <c r="AL808"/>
  <c r="AM808"/>
  <c r="AL809"/>
  <c r="AM809"/>
  <c r="AL810"/>
  <c r="AM810"/>
  <c r="AL811"/>
  <c r="AM811"/>
  <c r="AL812"/>
  <c r="AM812"/>
  <c r="AL813"/>
  <c r="AM813"/>
  <c r="AL814"/>
  <c r="AM814"/>
  <c r="AL815"/>
  <c r="AM815"/>
  <c r="AL816"/>
  <c r="AM816"/>
  <c r="AL817"/>
  <c r="AM817"/>
  <c r="AL818"/>
  <c r="AM818"/>
  <c r="AL819"/>
  <c r="AM819"/>
  <c r="AL820"/>
  <c r="AM820"/>
  <c r="AL821"/>
  <c r="AM821"/>
  <c r="AL822"/>
  <c r="AM822"/>
  <c r="AL823"/>
  <c r="AM823"/>
  <c r="AL824"/>
  <c r="AM824"/>
  <c r="AL825"/>
  <c r="AM825"/>
  <c r="AL826"/>
  <c r="AM826"/>
  <c r="AL827"/>
  <c r="AM827"/>
  <c r="AL828"/>
  <c r="AM828"/>
  <c r="AL829"/>
  <c r="AM829"/>
  <c r="AL830"/>
  <c r="AM830"/>
  <c r="AL831"/>
  <c r="AM831"/>
  <c r="AL832"/>
  <c r="AM832"/>
  <c r="AL833"/>
  <c r="AM833"/>
  <c r="AL834"/>
  <c r="AM834"/>
  <c r="AL835"/>
  <c r="AM835"/>
  <c r="AL836"/>
  <c r="AM836"/>
  <c r="AL837"/>
  <c r="AM837"/>
  <c r="AL838"/>
  <c r="AM838"/>
  <c r="AL839"/>
  <c r="AM839"/>
  <c r="AL840"/>
  <c r="AM840"/>
  <c r="AL841"/>
  <c r="AM841"/>
  <c r="AL842"/>
  <c r="AM842"/>
  <c r="AL843"/>
  <c r="AM843"/>
  <c r="AL844"/>
  <c r="AM844"/>
  <c r="AL845"/>
  <c r="AM845"/>
  <c r="AL846"/>
  <c r="AM846"/>
  <c r="AL847"/>
  <c r="AM847"/>
  <c r="AL848"/>
  <c r="AM848"/>
  <c r="AL849"/>
  <c r="AM849"/>
  <c r="AL850"/>
  <c r="AM850"/>
  <c r="AL851"/>
  <c r="AM851"/>
  <c r="AL852"/>
  <c r="AM852"/>
  <c r="AL853"/>
  <c r="AM853"/>
  <c r="AL854"/>
  <c r="AM854"/>
  <c r="AL855"/>
  <c r="AM855"/>
  <c r="AL856"/>
  <c r="AM856"/>
  <c r="AL857"/>
  <c r="AM857"/>
  <c r="AL858"/>
  <c r="AM858"/>
  <c r="AL859"/>
  <c r="AM859"/>
  <c r="AL860"/>
  <c r="AM860"/>
  <c r="AL861"/>
  <c r="AM861"/>
  <c r="AL862"/>
  <c r="AM862"/>
  <c r="AL863"/>
  <c r="AM863"/>
  <c r="AL864"/>
  <c r="AM864"/>
  <c r="AL865"/>
  <c r="AM865"/>
  <c r="AL866"/>
  <c r="AM866"/>
  <c r="AL867"/>
  <c r="AM867"/>
  <c r="AL868"/>
  <c r="AM868"/>
  <c r="AL869"/>
  <c r="AM869"/>
  <c r="AL870"/>
  <c r="AM870"/>
  <c r="AL871"/>
  <c r="AM871"/>
  <c r="AL872"/>
  <c r="AM872"/>
  <c r="AL873"/>
  <c r="AM873"/>
  <c r="AL874"/>
  <c r="AM874"/>
  <c r="AL875"/>
  <c r="AM875"/>
  <c r="AL876"/>
  <c r="AM876"/>
  <c r="AL877"/>
  <c r="AM877"/>
  <c r="AL878"/>
  <c r="AM878"/>
  <c r="AL879"/>
  <c r="AM879"/>
  <c r="AL880"/>
  <c r="AM880"/>
  <c r="AL881"/>
  <c r="AM881"/>
  <c r="AL882"/>
  <c r="AM882"/>
  <c r="AL883"/>
  <c r="AM883"/>
  <c r="AL884"/>
  <c r="AM884"/>
  <c r="AL885"/>
  <c r="AM885"/>
  <c r="AL886"/>
  <c r="AM886"/>
  <c r="AL887"/>
  <c r="AM887"/>
  <c r="AL888"/>
  <c r="AM888"/>
  <c r="AL889"/>
  <c r="AM889"/>
  <c r="AL890"/>
  <c r="AM890"/>
  <c r="AL891"/>
  <c r="AM891"/>
  <c r="AL892"/>
  <c r="AM892"/>
  <c r="AL893"/>
  <c r="AM893"/>
  <c r="AL894"/>
  <c r="AM894"/>
  <c r="AL895"/>
  <c r="AM895"/>
  <c r="AL896"/>
  <c r="AM896"/>
  <c r="AL897"/>
  <c r="AM897"/>
  <c r="AL898"/>
  <c r="AM898"/>
  <c r="AL899"/>
  <c r="AM899"/>
  <c r="AL900"/>
  <c r="AM900"/>
  <c r="AL901"/>
  <c r="AM901"/>
  <c r="AL902"/>
  <c r="AM902"/>
  <c r="AL903"/>
  <c r="AM903"/>
  <c r="AL904"/>
  <c r="AM904"/>
  <c r="AL905"/>
  <c r="AM905"/>
  <c r="AL906"/>
  <c r="AM906"/>
  <c r="AL907"/>
  <c r="AM907"/>
  <c r="AL908"/>
  <c r="AM908"/>
  <c r="AL909"/>
  <c r="AM909"/>
  <c r="AL910"/>
  <c r="AM910"/>
  <c r="AL911"/>
  <c r="AM911"/>
  <c r="AL912"/>
  <c r="AM912"/>
  <c r="AL913"/>
  <c r="AM913"/>
  <c r="AL914"/>
  <c r="AM914"/>
  <c r="AL915"/>
  <c r="AM915"/>
  <c r="AL916"/>
  <c r="AM916"/>
  <c r="AL917"/>
  <c r="AM917"/>
  <c r="AL918"/>
  <c r="AM918"/>
  <c r="AL919"/>
  <c r="AM919"/>
  <c r="AL920"/>
  <c r="AM920"/>
  <c r="AL921"/>
  <c r="AM921"/>
  <c r="AL922"/>
  <c r="AM922"/>
  <c r="AL923"/>
  <c r="AM923"/>
  <c r="AL924"/>
  <c r="AM924"/>
  <c r="AL925"/>
  <c r="AM925"/>
  <c r="AL926"/>
  <c r="AM926"/>
  <c r="AL927"/>
  <c r="AM927"/>
  <c r="AL928"/>
  <c r="AM928"/>
  <c r="AL929"/>
  <c r="AM929"/>
  <c r="AL930"/>
  <c r="AM930"/>
  <c r="AL931"/>
  <c r="AM931"/>
  <c r="AL932"/>
  <c r="AM932"/>
  <c r="AL933"/>
  <c r="AM933"/>
  <c r="AL934"/>
  <c r="AM934"/>
  <c r="AL935"/>
  <c r="AM935"/>
  <c r="AL936"/>
  <c r="AM936"/>
  <c r="AL937"/>
  <c r="AM937"/>
  <c r="AL938"/>
  <c r="AM938"/>
  <c r="AL939"/>
  <c r="AM939"/>
  <c r="AL940"/>
  <c r="AM940"/>
  <c r="AL941"/>
  <c r="AM941"/>
  <c r="AL942"/>
  <c r="AM942"/>
  <c r="AL943"/>
  <c r="AM943"/>
  <c r="AL944"/>
  <c r="AM944"/>
  <c r="AL945"/>
  <c r="AM945"/>
  <c r="AL946"/>
  <c r="AM946"/>
  <c r="AL947"/>
  <c r="AM947"/>
  <c r="AL948"/>
  <c r="AM948"/>
  <c r="AL949"/>
  <c r="AM949"/>
  <c r="AL950"/>
  <c r="AM950"/>
  <c r="AL951"/>
  <c r="AM951"/>
  <c r="AL952"/>
  <c r="AM952"/>
  <c r="AL953"/>
  <c r="AM953"/>
  <c r="AL954"/>
  <c r="AM954"/>
  <c r="AL955"/>
  <c r="AM955"/>
  <c r="AL956"/>
  <c r="AM956"/>
  <c r="AL957"/>
  <c r="AM957"/>
  <c r="AL958"/>
  <c r="AM958"/>
  <c r="AL959"/>
  <c r="AM959"/>
  <c r="AL960"/>
  <c r="AM960"/>
  <c r="AL961"/>
  <c r="AM961"/>
  <c r="AL962"/>
  <c r="AM962"/>
  <c r="AL963"/>
  <c r="AM963"/>
  <c r="AL964"/>
  <c r="AM964"/>
  <c r="AL965"/>
  <c r="AM965"/>
  <c r="AL966"/>
  <c r="AM966"/>
  <c r="AL967"/>
  <c r="AM967"/>
  <c r="AL968"/>
  <c r="AM968"/>
  <c r="AL969"/>
  <c r="AM969"/>
  <c r="AL970"/>
  <c r="AM970"/>
  <c r="AL971"/>
  <c r="AM971"/>
  <c r="AL972"/>
  <c r="AM972"/>
  <c r="AL973"/>
  <c r="AM973"/>
  <c r="AL974"/>
  <c r="AM974"/>
  <c r="AL975"/>
  <c r="AM975"/>
  <c r="AL976"/>
  <c r="AM976"/>
  <c r="AL977"/>
  <c r="AM977"/>
  <c r="AL978"/>
  <c r="AM978"/>
  <c r="AL979"/>
  <c r="AM979"/>
  <c r="AL980"/>
  <c r="AM980"/>
  <c r="AL981"/>
  <c r="AM981"/>
  <c r="AL982"/>
  <c r="AM982"/>
  <c r="AL983"/>
  <c r="AM983"/>
  <c r="AL984"/>
  <c r="AM984"/>
  <c r="AL985"/>
  <c r="AM985"/>
  <c r="AL986"/>
  <c r="AM986"/>
  <c r="AL987"/>
  <c r="AM987"/>
  <c r="AL988"/>
  <c r="AM988"/>
  <c r="AL989"/>
  <c r="AM989"/>
  <c r="AL990"/>
  <c r="AM990"/>
  <c r="AL991"/>
  <c r="AM991"/>
  <c r="AL992"/>
  <c r="AM992"/>
  <c r="AL993"/>
  <c r="AM993"/>
  <c r="AL994"/>
  <c r="AM994"/>
  <c r="AL995"/>
  <c r="AM995"/>
  <c r="AL996"/>
  <c r="AM996"/>
  <c r="AL997"/>
  <c r="AM997"/>
  <c r="AL998"/>
  <c r="AM998"/>
  <c r="AL999"/>
  <c r="AM999"/>
  <c r="AL1000"/>
  <c r="AM1000"/>
  <c r="AL1001"/>
  <c r="AM1001"/>
  <c r="AL1002"/>
  <c r="AM1002"/>
  <c r="AL1003"/>
  <c r="AM1003"/>
  <c r="AL1004"/>
  <c r="AM1004"/>
  <c r="AL1005"/>
  <c r="AM1005"/>
  <c r="AL1006"/>
  <c r="AM1006"/>
  <c r="AL1007"/>
  <c r="AM1007"/>
  <c r="AL1008"/>
  <c r="AM1008"/>
  <c r="AL1009"/>
  <c r="AM1009"/>
  <c r="AL1010"/>
  <c r="AM1010"/>
  <c r="AL1011"/>
  <c r="AM1011"/>
  <c r="AL1012"/>
  <c r="AM1012"/>
  <c r="AL1013"/>
  <c r="AM1013"/>
  <c r="AL1014"/>
  <c r="AM1014"/>
  <c r="AL1015"/>
  <c r="AM1015"/>
  <c r="AL1016"/>
  <c r="AM1016"/>
  <c r="AL1017"/>
  <c r="AM1017"/>
  <c r="AL1018"/>
  <c r="AM1018"/>
  <c r="AL1019"/>
  <c r="AM1019"/>
  <c r="AL1020"/>
  <c r="AM1020"/>
  <c r="AL1021"/>
  <c r="AM1021"/>
  <c r="AL1022"/>
  <c r="AM1022"/>
  <c r="AL1023"/>
  <c r="AM1023"/>
  <c r="AL1024"/>
  <c r="AM1024"/>
  <c r="AL1025"/>
  <c r="AM1025"/>
  <c r="AL1026"/>
  <c r="AM1026"/>
  <c r="AL1027"/>
  <c r="AM1027"/>
  <c r="AL1028"/>
  <c r="AM1028"/>
  <c r="AL1029"/>
  <c r="AM1029"/>
  <c r="AL1030"/>
  <c r="AM1030"/>
  <c r="AL1031"/>
  <c r="AM1031"/>
  <c r="AL1032"/>
  <c r="AM1032"/>
  <c r="AL1033"/>
  <c r="AM1033"/>
  <c r="AL1034"/>
  <c r="AM1034"/>
  <c r="AL1035"/>
  <c r="AM1035"/>
  <c r="AL1036"/>
  <c r="AM1036"/>
  <c r="AL1037"/>
  <c r="AM1037"/>
  <c r="AL1038"/>
  <c r="AM1038"/>
  <c r="AL1039"/>
  <c r="AM1039"/>
  <c r="AL1040"/>
  <c r="AM1040"/>
  <c r="AL1041"/>
  <c r="AM1041"/>
  <c r="AL1042"/>
  <c r="AM1042"/>
  <c r="AL1043"/>
  <c r="AM1043"/>
  <c r="AL1044"/>
  <c r="AM1044"/>
  <c r="AL1045"/>
  <c r="AM1045"/>
  <c r="AL1046"/>
  <c r="AM1046"/>
  <c r="AL1047"/>
  <c r="AM1047"/>
  <c r="AL1048"/>
  <c r="AM1048"/>
  <c r="AL1049"/>
  <c r="AM1049"/>
  <c r="AL1050"/>
  <c r="AM1050"/>
  <c r="AL1051"/>
  <c r="AM1051"/>
  <c r="AL1052"/>
  <c r="AM1052"/>
  <c r="AL1053"/>
  <c r="AM1053"/>
  <c r="AL1054"/>
  <c r="AM1054"/>
  <c r="AL1055"/>
  <c r="AM1055"/>
  <c r="AL1056"/>
  <c r="AM1056"/>
  <c r="AL1057"/>
  <c r="AM1057"/>
  <c r="AL1058"/>
  <c r="AM1058"/>
  <c r="AL1059"/>
  <c r="AM1059"/>
  <c r="AL1060"/>
  <c r="AM1060"/>
  <c r="AL1061"/>
  <c r="AM1061"/>
  <c r="AL1062"/>
  <c r="AM1062"/>
  <c r="AL1063"/>
  <c r="AM1063"/>
  <c r="AL1064"/>
  <c r="AM1064"/>
  <c r="AL1065"/>
  <c r="AM1065"/>
  <c r="AL1066"/>
  <c r="AM1066"/>
  <c r="AL1067"/>
  <c r="AM1067"/>
  <c r="AL1068"/>
  <c r="AM1068"/>
  <c r="AL1069"/>
  <c r="AM1069"/>
  <c r="AL1070"/>
  <c r="AM1070"/>
  <c r="AL1071"/>
  <c r="AM1071"/>
  <c r="AL1072"/>
  <c r="AM1072"/>
  <c r="AL1073"/>
  <c r="AM1073"/>
  <c r="AL1074"/>
  <c r="AM1074"/>
  <c r="AL1075"/>
  <c r="AM1075"/>
  <c r="AL1076"/>
  <c r="AM1076"/>
  <c r="AL1077"/>
  <c r="AM1077"/>
  <c r="AL1078"/>
  <c r="AM1078"/>
  <c r="AL1079"/>
  <c r="AM1079"/>
  <c r="AL1080"/>
  <c r="AM1080"/>
  <c r="AL1081"/>
  <c r="AM1081"/>
  <c r="AL1082"/>
  <c r="AM1082"/>
  <c r="AL1083"/>
  <c r="AM1083"/>
  <c r="AL1084"/>
  <c r="AM1084"/>
  <c r="AL1085"/>
  <c r="AM1085"/>
  <c r="AL1086"/>
  <c r="AM1086"/>
  <c r="AL1087"/>
  <c r="AM1087"/>
  <c r="AL1088"/>
  <c r="AM1088"/>
  <c r="AL1089"/>
  <c r="AM1089"/>
  <c r="AL1090"/>
  <c r="AM1090"/>
  <c r="AL1091"/>
  <c r="AM1091"/>
  <c r="AL1092"/>
  <c r="AM1092"/>
  <c r="AL1093"/>
  <c r="AM1093"/>
  <c r="AL1094"/>
  <c r="AM1094"/>
  <c r="AL1095"/>
  <c r="AM1095"/>
  <c r="AL1096"/>
  <c r="AM1096"/>
  <c r="AL1097"/>
  <c r="AM1097"/>
  <c r="AL1098"/>
  <c r="AM1098"/>
  <c r="AL1099"/>
  <c r="AM1099"/>
  <c r="AL1100"/>
  <c r="AM1100"/>
  <c r="AL1101"/>
  <c r="AM1101"/>
  <c r="AL1102"/>
  <c r="AM1102"/>
  <c r="AL1103"/>
  <c r="AM1103"/>
  <c r="AL1104"/>
  <c r="AM1104"/>
  <c r="AL1105"/>
  <c r="AM1105"/>
  <c r="AL1106"/>
  <c r="AM1106"/>
  <c r="AL1107"/>
  <c r="AM1107"/>
  <c r="AL1108"/>
  <c r="AM1108"/>
  <c r="AL1109"/>
  <c r="AM1109"/>
  <c r="AL1110"/>
  <c r="AM1110"/>
  <c r="AL1111"/>
  <c r="AM1111"/>
  <c r="AL1112"/>
  <c r="AM1112"/>
  <c r="AL1113"/>
  <c r="AM1113"/>
  <c r="AL1114"/>
  <c r="AM1114"/>
  <c r="AL1115"/>
  <c r="AM1115"/>
  <c r="AL1116"/>
  <c r="AM1116"/>
  <c r="AL1117"/>
  <c r="AM1117"/>
  <c r="AL1118"/>
  <c r="AM1118"/>
  <c r="AL1119"/>
  <c r="AM1119"/>
  <c r="AL1120"/>
  <c r="AM1120"/>
  <c r="AL1121"/>
  <c r="AM1121"/>
  <c r="AL1122"/>
  <c r="AM1122"/>
  <c r="AL1123"/>
  <c r="AM1123"/>
  <c r="AL1124"/>
  <c r="AM1124"/>
  <c r="AL1125"/>
  <c r="AM1125"/>
  <c r="AL1126"/>
  <c r="AM1126"/>
  <c r="AL1127"/>
  <c r="AM1127"/>
  <c r="AL1128"/>
  <c r="AM1128"/>
  <c r="AL1129"/>
  <c r="AM1129"/>
  <c r="AL1130"/>
  <c r="AM1130"/>
  <c r="AL1131"/>
  <c r="AM1131"/>
  <c r="AL1132"/>
  <c r="AM1132"/>
  <c r="AL1133"/>
  <c r="AM1133"/>
  <c r="AL1134"/>
  <c r="AM1134"/>
  <c r="AL1135"/>
  <c r="AM1135"/>
  <c r="AL1136"/>
  <c r="AM1136"/>
  <c r="AL1137"/>
  <c r="AM1137"/>
  <c r="AL1138"/>
  <c r="AM1138"/>
  <c r="AL1139"/>
  <c r="AM1139"/>
  <c r="AL1140"/>
  <c r="AM1140"/>
  <c r="AL1141"/>
  <c r="AM1141"/>
  <c r="AL1142"/>
  <c r="AM1142"/>
  <c r="AL1143"/>
  <c r="AM1143"/>
  <c r="AL1144"/>
  <c r="AM1144"/>
  <c r="AL1145"/>
  <c r="AM1145"/>
  <c r="AL1146"/>
  <c r="AM1146"/>
  <c r="AL1147"/>
  <c r="AM1147"/>
  <c r="AL1148"/>
  <c r="AM1148"/>
  <c r="AL1149"/>
  <c r="AM1149"/>
  <c r="AL1150"/>
  <c r="AM1150"/>
  <c r="AL1151"/>
  <c r="AM1151"/>
  <c r="AL1152"/>
  <c r="AM1152"/>
  <c r="AL1153"/>
  <c r="AM1153"/>
  <c r="AL1154"/>
  <c r="AM1154"/>
  <c r="AL1155"/>
  <c r="AM1155"/>
  <c r="AL1156"/>
  <c r="AM1156"/>
  <c r="AL1157"/>
  <c r="AM1157"/>
  <c r="AL1158"/>
  <c r="AM1158"/>
  <c r="AL1159"/>
  <c r="AM1159"/>
  <c r="AL1160"/>
  <c r="AM1160"/>
  <c r="AL1161"/>
  <c r="AM1161"/>
  <c r="AL1162"/>
  <c r="AM1162"/>
  <c r="AL1163"/>
  <c r="AM1163"/>
  <c r="AL1164"/>
  <c r="AM1164"/>
  <c r="AL1165"/>
  <c r="AM1165"/>
  <c r="AL1166"/>
  <c r="AM1166"/>
  <c r="AL1167"/>
  <c r="AM1167"/>
  <c r="AL1168"/>
  <c r="AM1168"/>
  <c r="AL1169"/>
  <c r="AM1169"/>
  <c r="AL1170"/>
  <c r="AM1170"/>
  <c r="AL1171"/>
  <c r="AM1171"/>
  <c r="AL1172"/>
  <c r="AM1172"/>
  <c r="AL1173"/>
  <c r="AM1173"/>
  <c r="AL1174"/>
  <c r="AM1174"/>
  <c r="AL1175"/>
  <c r="AM1175"/>
  <c r="AL1176"/>
  <c r="AM1176"/>
  <c r="AL1177"/>
  <c r="AM1177"/>
  <c r="AL1178"/>
  <c r="AM1178"/>
  <c r="AL1179"/>
  <c r="AM1179"/>
  <c r="AL1180"/>
  <c r="AM1180"/>
  <c r="AL1181"/>
  <c r="AM1181"/>
  <c r="AL1182"/>
  <c r="AM1182"/>
  <c r="AL1183"/>
  <c r="AM1183"/>
  <c r="AL1184"/>
  <c r="AM1184"/>
  <c r="AL1185"/>
  <c r="AM1185"/>
  <c r="AL1186"/>
  <c r="AM1186"/>
  <c r="AL1187"/>
  <c r="AM1187"/>
  <c r="AL1188"/>
  <c r="AM1188"/>
  <c r="AL1189"/>
  <c r="AM1189"/>
  <c r="AL1190"/>
  <c r="AM1190"/>
  <c r="AL1191"/>
  <c r="AM1191"/>
  <c r="AL1192"/>
  <c r="AM1192"/>
  <c r="AL1193"/>
  <c r="AM1193"/>
  <c r="AL1194"/>
  <c r="AM1194"/>
  <c r="AL1195"/>
  <c r="AM1195"/>
  <c r="AL1196"/>
  <c r="AM1196"/>
  <c r="AL1197"/>
  <c r="AM1197"/>
  <c r="AL1198"/>
  <c r="AM1198"/>
  <c r="AL1199"/>
  <c r="AM1199"/>
  <c r="AL1200"/>
  <c r="AM1200"/>
  <c r="AL1201"/>
  <c r="AM1201"/>
  <c r="AL1202"/>
  <c r="AM1202"/>
  <c r="AL1203"/>
  <c r="AM1203"/>
  <c r="AL1204"/>
  <c r="AM1204"/>
  <c r="AL1205"/>
  <c r="AM1205"/>
  <c r="AL1206"/>
  <c r="AM1206"/>
  <c r="AL1207"/>
  <c r="AM1207"/>
  <c r="AL1208"/>
  <c r="AM1208"/>
  <c r="AL1209"/>
  <c r="AM1209"/>
  <c r="AL1210"/>
  <c r="AM1210"/>
  <c r="AL1211"/>
  <c r="AM1211"/>
  <c r="AL1212"/>
  <c r="AM1212"/>
  <c r="AL1213"/>
  <c r="AM1213"/>
  <c r="AL1214"/>
  <c r="AM1214"/>
  <c r="AL1215"/>
  <c r="AM1215"/>
  <c r="AL1216"/>
  <c r="AM1216"/>
  <c r="AL1217"/>
  <c r="AM1217"/>
  <c r="AL1218"/>
  <c r="AM1218"/>
  <c r="AL1219"/>
  <c r="AM1219"/>
  <c r="AL1220"/>
  <c r="AM1220"/>
  <c r="AL1221"/>
  <c r="AM1221"/>
  <c r="AL1222"/>
  <c r="AM1222"/>
  <c r="AL1223"/>
  <c r="AM1223"/>
  <c r="AL1224"/>
  <c r="AM1224"/>
  <c r="AL1225"/>
  <c r="AM1225"/>
  <c r="AL1226"/>
  <c r="AM1226"/>
  <c r="AL1227"/>
  <c r="AM1227"/>
  <c r="AL1228"/>
  <c r="AM1228"/>
  <c r="AL1229"/>
  <c r="AM1229"/>
  <c r="AL1230"/>
  <c r="AM1230"/>
  <c r="AL1231"/>
  <c r="AM1231"/>
  <c r="AL1232"/>
  <c r="AM1232"/>
  <c r="AL1233"/>
  <c r="AM1233"/>
  <c r="AL1234"/>
  <c r="AM1234"/>
  <c r="AL1235"/>
  <c r="AM1235"/>
  <c r="AL1236"/>
  <c r="AM1236"/>
  <c r="AL1237"/>
  <c r="AM1237"/>
  <c r="AL1238"/>
  <c r="AM1238"/>
  <c r="AL1239"/>
  <c r="AM1239"/>
  <c r="AL1240"/>
  <c r="AM1240"/>
  <c r="AL1241"/>
  <c r="AM1241"/>
  <c r="AL1242"/>
  <c r="AM1242"/>
  <c r="AL1243"/>
  <c r="AM1243"/>
  <c r="AL1244"/>
  <c r="AM1244"/>
  <c r="AL1245"/>
  <c r="AM1245"/>
  <c r="AL1246"/>
  <c r="AM1246"/>
  <c r="AL1247"/>
  <c r="AM1247"/>
  <c r="AL1248"/>
  <c r="AM1248"/>
  <c r="AL1249"/>
  <c r="AM1249"/>
  <c r="AL1250"/>
  <c r="AM1250"/>
  <c r="AL1251"/>
  <c r="AM1251"/>
  <c r="AL1252"/>
  <c r="AM1252"/>
  <c r="AL1253"/>
  <c r="AM1253"/>
  <c r="AL1254"/>
  <c r="AM1254"/>
  <c r="AL1255"/>
  <c r="AM1255"/>
  <c r="AL1256"/>
  <c r="AM1256"/>
  <c r="AL1257"/>
  <c r="AM1257"/>
  <c r="AL1258"/>
  <c r="AM1258"/>
  <c r="AL1259"/>
  <c r="AM1259"/>
  <c r="AL1260"/>
  <c r="AM1260"/>
  <c r="AL1261"/>
  <c r="AM1261"/>
  <c r="AL1262"/>
  <c r="AM1262"/>
  <c r="AL1263"/>
  <c r="AM1263"/>
  <c r="AL1264"/>
  <c r="AM1264"/>
  <c r="AL1265"/>
  <c r="AM1265"/>
  <c r="AL1266"/>
  <c r="AM1266"/>
  <c r="AL1267"/>
  <c r="AM1267"/>
  <c r="AL1268"/>
  <c r="AM1268"/>
  <c r="AL1269"/>
  <c r="AM1269"/>
  <c r="AL1270"/>
  <c r="AM1270"/>
  <c r="AL1271"/>
  <c r="AM1271"/>
  <c r="AL1272"/>
  <c r="AM1272"/>
  <c r="AL1273"/>
  <c r="AM1273"/>
  <c r="AL1274"/>
  <c r="AM1274"/>
  <c r="AL1275"/>
  <c r="AM1275"/>
  <c r="AL1276"/>
  <c r="AM1276"/>
  <c r="AL1277"/>
  <c r="AM1277"/>
  <c r="AL1278"/>
  <c r="AM1278"/>
  <c r="AL1279"/>
  <c r="AM1279"/>
  <c r="AL1280"/>
  <c r="AM1280"/>
  <c r="AL1281"/>
  <c r="AM1281"/>
  <c r="AL1282"/>
  <c r="AM1282"/>
  <c r="AL1283"/>
  <c r="AM1283"/>
  <c r="AL1284"/>
  <c r="AM1284"/>
  <c r="AL1285"/>
  <c r="AM1285"/>
  <c r="AL1286"/>
  <c r="AM1286"/>
  <c r="AL1287"/>
  <c r="AM1287"/>
  <c r="AL1288"/>
  <c r="AM1288"/>
  <c r="AL1289"/>
  <c r="AM1289"/>
  <c r="AL1290"/>
  <c r="AM1290"/>
  <c r="AL1291"/>
  <c r="AM1291"/>
  <c r="AL1292"/>
  <c r="AM1292"/>
  <c r="AL1293"/>
  <c r="AM1293"/>
  <c r="AL1294"/>
  <c r="AM1294"/>
  <c r="AL1295"/>
  <c r="AM1295"/>
  <c r="AL1296"/>
  <c r="AM1296"/>
  <c r="AL1297"/>
  <c r="AM1297"/>
  <c r="AL1298"/>
  <c r="AM1298"/>
  <c r="AL1299"/>
  <c r="AM1299"/>
  <c r="AL1300"/>
  <c r="AM1300"/>
  <c r="AL1301"/>
  <c r="AM1301"/>
  <c r="AL1302"/>
  <c r="AM1302"/>
  <c r="AL1303"/>
  <c r="AM1303"/>
  <c r="AL1304"/>
  <c r="AM1304"/>
  <c r="AL1305"/>
  <c r="AM1305"/>
  <c r="AL1306"/>
  <c r="AM1306"/>
  <c r="AL1307"/>
  <c r="AM1307"/>
  <c r="AL1308"/>
  <c r="AM1308"/>
  <c r="AL1309"/>
  <c r="AM1309"/>
  <c r="AL1310"/>
  <c r="AM1310"/>
  <c r="AL1311"/>
  <c r="AM1311"/>
  <c r="AL1312"/>
  <c r="AM1312"/>
  <c r="AL1313"/>
  <c r="AM1313"/>
  <c r="AL1314"/>
  <c r="AM1314"/>
  <c r="AL1315"/>
  <c r="AM1315"/>
  <c r="AL1316"/>
  <c r="AM1316"/>
  <c r="AL1317"/>
  <c r="AM1317"/>
  <c r="AL1318"/>
  <c r="AM1318"/>
  <c r="AL1319"/>
  <c r="AM1319"/>
  <c r="AL1320"/>
  <c r="AM1320"/>
  <c r="AL1321"/>
  <c r="AM1321"/>
  <c r="AL1322"/>
  <c r="AM1322"/>
  <c r="AL1323"/>
  <c r="AM1323"/>
  <c r="AL1324"/>
  <c r="AM1324"/>
  <c r="AL1325"/>
  <c r="AM1325"/>
  <c r="AL1326"/>
  <c r="AM1326"/>
  <c r="AL1327"/>
  <c r="AM1327"/>
  <c r="AL1328"/>
  <c r="AM1328"/>
  <c r="AL1329"/>
  <c r="AM1329"/>
  <c r="AL1330"/>
  <c r="AM1330"/>
  <c r="AL1331"/>
  <c r="AM1331"/>
  <c r="AL1332"/>
  <c r="AM1332"/>
  <c r="AL1333"/>
  <c r="AM1333"/>
  <c r="AL1334"/>
  <c r="AM1334"/>
  <c r="AL1335"/>
  <c r="AM1335"/>
  <c r="AL1336"/>
  <c r="AM1336"/>
  <c r="AL1337"/>
  <c r="AM1337"/>
  <c r="AL1338"/>
  <c r="AM1338"/>
  <c r="AL1339"/>
  <c r="AM1339"/>
  <c r="AL1340"/>
  <c r="AM1340"/>
  <c r="AL1341"/>
  <c r="AM1341"/>
  <c r="AL1342"/>
  <c r="AM1342"/>
  <c r="AL1343"/>
  <c r="AM1343"/>
  <c r="AL1344"/>
  <c r="AM1344"/>
  <c r="AL1345"/>
  <c r="AM1345"/>
  <c r="AL1346"/>
  <c r="AM1346"/>
  <c r="AL1347"/>
  <c r="AM1347"/>
  <c r="AL1348"/>
  <c r="AM1348"/>
  <c r="AL1349"/>
  <c r="AM1349"/>
  <c r="AL1350"/>
  <c r="AM1350"/>
  <c r="AL1351"/>
  <c r="AM1351"/>
  <c r="AL1352"/>
  <c r="AM1352"/>
  <c r="AL1353"/>
  <c r="AM1353"/>
  <c r="AL1354"/>
  <c r="AM1354"/>
  <c r="AL1355"/>
  <c r="AM1355"/>
  <c r="AL1356"/>
  <c r="AM1356"/>
  <c r="AL1357"/>
  <c r="AM1357"/>
  <c r="AL1358"/>
  <c r="AM1358"/>
  <c r="AL1359"/>
  <c r="AM1359"/>
  <c r="AL1360"/>
  <c r="AM1360"/>
  <c r="AL1361"/>
  <c r="AM1361"/>
  <c r="AL1362"/>
  <c r="AM1362"/>
  <c r="AL1363"/>
  <c r="AM1363"/>
  <c r="AL1364"/>
  <c r="AM1364"/>
  <c r="AL1365"/>
  <c r="AM1365"/>
  <c r="AL1366"/>
  <c r="AM1366"/>
  <c r="AL1367"/>
  <c r="AM1367"/>
  <c r="AL1368"/>
  <c r="AM1368"/>
  <c r="AL1369"/>
  <c r="AM1369"/>
  <c r="AL1370"/>
  <c r="AM1370"/>
  <c r="AL1371"/>
  <c r="AM1371"/>
  <c r="AL1372"/>
  <c r="AM1372"/>
  <c r="AL1373"/>
  <c r="AM1373"/>
  <c r="AL1374"/>
  <c r="AM1374"/>
  <c r="AL1375"/>
  <c r="AM1375"/>
  <c r="AL1376"/>
  <c r="AM1376"/>
  <c r="AL1377"/>
  <c r="AM1377"/>
  <c r="AL1378"/>
  <c r="AM1378"/>
  <c r="AL1379"/>
  <c r="AM1379"/>
  <c r="AL1380"/>
  <c r="AM1380"/>
  <c r="AL1381"/>
  <c r="AM1381"/>
  <c r="AL1382"/>
  <c r="AM1382"/>
  <c r="AL1383"/>
  <c r="AM1383"/>
  <c r="AL1384"/>
  <c r="AM1384"/>
  <c r="AL1385"/>
  <c r="AM1385"/>
  <c r="AL1386"/>
  <c r="AM1386"/>
  <c r="AL1387"/>
  <c r="AM1387"/>
  <c r="AL1388"/>
  <c r="AM1388"/>
  <c r="AL1389"/>
  <c r="AM1389"/>
  <c r="AL1390"/>
  <c r="AM1390"/>
  <c r="AL1391"/>
  <c r="AM1391"/>
  <c r="AL1392"/>
  <c r="AM1392"/>
  <c r="AL1393"/>
  <c r="AM1393"/>
  <c r="AL1394"/>
  <c r="AM1394"/>
  <c r="AL1395"/>
  <c r="AM1395"/>
  <c r="AL1396"/>
  <c r="AM1396"/>
  <c r="AL1397"/>
  <c r="AM1397"/>
  <c r="AL1398"/>
  <c r="AM1398"/>
  <c r="AL1399"/>
  <c r="AM1399"/>
  <c r="AL1400"/>
  <c r="AM1400"/>
  <c r="AL1401"/>
  <c r="AM1401"/>
  <c r="AL1402"/>
  <c r="AM1402"/>
  <c r="AL1403"/>
  <c r="AM1403"/>
  <c r="AL1404"/>
  <c r="AM1404"/>
  <c r="AL1405"/>
  <c r="AM1405"/>
  <c r="AL1406"/>
  <c r="AM1406"/>
  <c r="AL1407"/>
  <c r="AM1407"/>
  <c r="AL1408"/>
  <c r="AM1408"/>
  <c r="AL1409"/>
  <c r="AM1409"/>
  <c r="AL1410"/>
  <c r="AM1410"/>
  <c r="AL1411"/>
  <c r="AM1411"/>
  <c r="AL1412"/>
  <c r="AM1412"/>
  <c r="AL1413"/>
  <c r="AM1413"/>
  <c r="AL1414"/>
  <c r="AM1414"/>
  <c r="AL1415"/>
  <c r="AM1415"/>
  <c r="AL1416"/>
  <c r="AM1416"/>
  <c r="AL1417"/>
  <c r="AM1417"/>
  <c r="AL1418"/>
  <c r="AM1418"/>
  <c r="AL1419"/>
  <c r="AM1419"/>
  <c r="AL1420"/>
  <c r="AM1420"/>
  <c r="AL1421"/>
  <c r="AM1421"/>
  <c r="AL1422"/>
  <c r="AM1422"/>
  <c r="AL1423"/>
  <c r="AM1423"/>
  <c r="AL1424"/>
  <c r="AM1424"/>
  <c r="AL1425"/>
  <c r="AM1425"/>
  <c r="AL1426"/>
  <c r="AM1426"/>
  <c r="AL1427"/>
  <c r="AM1427"/>
  <c r="AL1428"/>
  <c r="AM1428"/>
  <c r="AL1429"/>
  <c r="AM1429"/>
  <c r="AL1430"/>
  <c r="AM1430"/>
  <c r="AL1431"/>
  <c r="AM1431"/>
  <c r="AL1432"/>
  <c r="AM1432"/>
  <c r="AL1433"/>
  <c r="AM1433"/>
  <c r="AL1434"/>
  <c r="AM1434"/>
  <c r="AL1435"/>
  <c r="AM1435"/>
  <c r="AL1436"/>
  <c r="AM1436"/>
  <c r="AL1437"/>
  <c r="AM1437"/>
  <c r="AL1438"/>
  <c r="AM1438"/>
  <c r="AL1439"/>
  <c r="AM1439"/>
  <c r="AL1440"/>
  <c r="AM1440"/>
  <c r="AL1441"/>
  <c r="AM1441"/>
  <c r="AL1442"/>
  <c r="AM1442"/>
  <c r="AL1443"/>
  <c r="AM1443"/>
  <c r="AL1444"/>
  <c r="AM1444"/>
  <c r="AL1445"/>
  <c r="AM1445"/>
  <c r="AL1446"/>
  <c r="AM1446"/>
  <c r="AN1446"/>
  <c r="AL1447"/>
  <c r="AM1447"/>
  <c r="AL1448"/>
  <c r="AM1448"/>
  <c r="AL1449"/>
  <c r="AM1449"/>
  <c r="AL1450"/>
  <c r="AM1450"/>
  <c r="AL1451"/>
  <c r="AM1451"/>
  <c r="AL1452"/>
  <c r="AM1452"/>
  <c r="AL1453"/>
  <c r="AM1453"/>
  <c r="AL1454"/>
  <c r="AM1454"/>
  <c r="AL1455"/>
  <c r="AM1455"/>
  <c r="AL1456"/>
  <c r="AM1456"/>
  <c r="AL1457"/>
  <c r="AM1457"/>
  <c r="AL1458"/>
  <c r="AM1458"/>
  <c r="AL1459"/>
  <c r="AM1459"/>
  <c r="AL1460"/>
  <c r="AM1460"/>
  <c r="AL1461"/>
  <c r="AM1461"/>
  <c r="AL1462"/>
  <c r="AM1462"/>
  <c r="AL1463"/>
  <c r="AM1463"/>
  <c r="AL1464"/>
  <c r="AM1464"/>
  <c r="AL1465"/>
  <c r="AM1465"/>
  <c r="AL1466"/>
  <c r="AM1466"/>
  <c r="AL1467"/>
  <c r="AM1467"/>
  <c r="AL1468"/>
  <c r="AM1468"/>
  <c r="AL1469"/>
  <c r="AM1469"/>
  <c r="AL1470"/>
  <c r="AM1470"/>
  <c r="AL1471"/>
  <c r="AM1471"/>
  <c r="AL1472"/>
  <c r="AM1472"/>
  <c r="AL1473"/>
  <c r="AM1473"/>
  <c r="AL1474"/>
  <c r="AM1474"/>
  <c r="AL1475"/>
  <c r="AM1475"/>
  <c r="AL1476"/>
  <c r="AM1476"/>
  <c r="AL1477"/>
  <c r="AM1477"/>
  <c r="AL1478"/>
  <c r="AM1478"/>
  <c r="AL1479"/>
  <c r="AM1479"/>
  <c r="AL1480"/>
  <c r="AM1480"/>
  <c r="AL1481"/>
  <c r="AM1481"/>
  <c r="AL1482"/>
  <c r="AM1482"/>
  <c r="AL1483"/>
  <c r="AM1483"/>
  <c r="AL1484"/>
  <c r="AM1484"/>
  <c r="AL1485"/>
  <c r="AM1485"/>
  <c r="AL1486"/>
  <c r="AM1486"/>
  <c r="AL1487"/>
  <c r="AM1487"/>
  <c r="AL1488"/>
  <c r="AM1488"/>
  <c r="AL1489"/>
  <c r="AM1489"/>
  <c r="AL1490"/>
  <c r="AM1490"/>
  <c r="AL1491"/>
  <c r="AM1491"/>
  <c r="AL1492"/>
  <c r="AM1492"/>
  <c r="AL1493"/>
  <c r="AM1493"/>
  <c r="AL1494"/>
  <c r="AM1494"/>
  <c r="AL1495"/>
  <c r="AM1495"/>
  <c r="AL1496"/>
  <c r="AM1496"/>
  <c r="AL1497"/>
  <c r="AM1497"/>
  <c r="AL1498"/>
  <c r="AM1498"/>
  <c r="AL1499"/>
  <c r="AM1499"/>
  <c r="AL1500"/>
  <c r="AM1500"/>
  <c r="AL1501"/>
  <c r="AM1501"/>
  <c r="AL1502"/>
  <c r="AM1502"/>
  <c r="AL1503"/>
  <c r="AM1503"/>
  <c r="AL1504"/>
  <c r="AM1504"/>
  <c r="AL1505"/>
  <c r="AM1505"/>
  <c r="AL1506"/>
  <c r="AM1506"/>
  <c r="AL1507"/>
  <c r="AM1507"/>
  <c r="AL1508"/>
  <c r="AM1508"/>
  <c r="AL1509"/>
  <c r="AM1509"/>
  <c r="AL1510"/>
  <c r="AM1510"/>
  <c r="AL1511"/>
  <c r="AM1511"/>
  <c r="AL1512"/>
  <c r="AM1512"/>
  <c r="AL1513"/>
  <c r="AM1513"/>
  <c r="AL1514"/>
  <c r="AM1514"/>
  <c r="AL1515"/>
  <c r="AM1515"/>
  <c r="AL1516"/>
  <c r="AM1516"/>
  <c r="AL1517"/>
  <c r="AM1517"/>
  <c r="AL1518"/>
  <c r="AM1518"/>
  <c r="AL1519"/>
  <c r="AM1519"/>
  <c r="AL1520"/>
  <c r="AM1520"/>
  <c r="AL1521"/>
  <c r="AM1521"/>
  <c r="AL1522"/>
  <c r="AM1522"/>
  <c r="AL1523"/>
  <c r="AM1523"/>
  <c r="AL1524"/>
  <c r="AM1524"/>
  <c r="AL1525"/>
  <c r="AM1525"/>
  <c r="AL1526"/>
  <c r="AM1526"/>
  <c r="AL1527"/>
  <c r="AM1527"/>
  <c r="AL1528"/>
  <c r="AM1528"/>
  <c r="AL1529"/>
  <c r="AM1529"/>
  <c r="AL1530"/>
  <c r="AM1530"/>
  <c r="AL1531"/>
  <c r="AM1531"/>
  <c r="AL1532"/>
  <c r="AM1532"/>
  <c r="AL1533"/>
  <c r="AM1533"/>
  <c r="AL1534"/>
  <c r="AM1534"/>
  <c r="AL1535"/>
  <c r="AM1535"/>
  <c r="AL1536"/>
  <c r="AM1536"/>
  <c r="AL1537"/>
  <c r="AM1537"/>
  <c r="AL1538"/>
  <c r="AM1538"/>
  <c r="AL1539"/>
  <c r="AM1539"/>
  <c r="AL1540"/>
  <c r="AM1540"/>
  <c r="AL1541"/>
  <c r="AM1541"/>
  <c r="AL1542"/>
  <c r="AM1542"/>
  <c r="AL1543"/>
  <c r="AM1543"/>
  <c r="AL1544"/>
  <c r="AM1544"/>
  <c r="AL1545"/>
  <c r="AM1545"/>
  <c r="AL1546"/>
  <c r="AM1546"/>
  <c r="AL1547"/>
  <c r="AM1547"/>
  <c r="AL1548"/>
  <c r="AM1548"/>
  <c r="AL1549"/>
  <c r="AM1549"/>
  <c r="AL1550"/>
  <c r="AM1550"/>
  <c r="AL1551"/>
  <c r="AM1551"/>
  <c r="AL1552"/>
  <c r="AM1552"/>
  <c r="AL1553"/>
  <c r="AM1553"/>
  <c r="AL1554"/>
  <c r="AM1554"/>
  <c r="AL1555"/>
  <c r="AM1555"/>
  <c r="AL1556"/>
  <c r="AM1556"/>
  <c r="AL1557"/>
  <c r="AM1557"/>
  <c r="AL1558"/>
  <c r="AM1558"/>
  <c r="AL1559"/>
  <c r="AM1559"/>
  <c r="AL1560"/>
  <c r="AM1560"/>
  <c r="AL1561"/>
  <c r="AM1561"/>
  <c r="AL1562"/>
  <c r="AM1562"/>
  <c r="AL1563"/>
  <c r="AM1563"/>
  <c r="AL1564"/>
  <c r="AM1564"/>
  <c r="AL1565"/>
  <c r="AM1565"/>
  <c r="AL1566"/>
  <c r="AM1566"/>
  <c r="AL1567"/>
  <c r="AM1567"/>
  <c r="AL1568"/>
  <c r="AM1568"/>
  <c r="AL1569"/>
  <c r="AM1569"/>
  <c r="AL1570"/>
  <c r="AM1570"/>
  <c r="AL1571"/>
  <c r="AM1571"/>
  <c r="AL1572"/>
  <c r="AM1572"/>
  <c r="AL1573"/>
  <c r="AM1573"/>
  <c r="AL1574"/>
  <c r="AM1574"/>
  <c r="AL1575"/>
  <c r="AM1575"/>
  <c r="AL1576"/>
  <c r="AM1576"/>
  <c r="AL1577"/>
  <c r="AM1577"/>
  <c r="AL1578"/>
  <c r="AM1578"/>
  <c r="AL1579"/>
  <c r="AM1579"/>
  <c r="AL1580"/>
  <c r="AM1580"/>
  <c r="AL1581"/>
  <c r="AM1581"/>
  <c r="AL1582"/>
  <c r="AM1582"/>
  <c r="AL1583"/>
  <c r="AM1583"/>
  <c r="AL1584"/>
  <c r="AM1584"/>
  <c r="AL1585"/>
  <c r="AM1585"/>
  <c r="AL1586"/>
  <c r="AM1586"/>
  <c r="AL1587"/>
  <c r="AM1587"/>
  <c r="AL1588"/>
  <c r="AM1588"/>
  <c r="AL1589"/>
  <c r="AM1589"/>
  <c r="AL1590"/>
  <c r="AM1590"/>
  <c r="AL1591"/>
  <c r="AM1591"/>
  <c r="AL1592"/>
  <c r="AM1592"/>
  <c r="AL1593"/>
  <c r="AM1593"/>
  <c r="AL1594"/>
  <c r="AM1594"/>
  <c r="AN1594"/>
  <c r="AL1595"/>
  <c r="AM1595"/>
  <c r="AL1596"/>
  <c r="AM1596"/>
  <c r="AL1597"/>
  <c r="AM1597"/>
  <c r="AL1598"/>
  <c r="AM1598"/>
  <c r="AL1599"/>
  <c r="AM1599"/>
  <c r="AL1600"/>
  <c r="AM1600"/>
  <c r="AL1601"/>
  <c r="AM1601"/>
  <c r="AL1602"/>
  <c r="AM1602"/>
  <c r="AL1603"/>
  <c r="AM1603"/>
  <c r="AL1604"/>
  <c r="AM1604"/>
  <c r="AL1605"/>
  <c r="AM1605"/>
  <c r="AL1606"/>
  <c r="AM1606"/>
  <c r="AL1607"/>
  <c r="AM1607"/>
  <c r="AL1608"/>
  <c r="AM1608"/>
  <c r="AL1609"/>
  <c r="AM1609"/>
  <c r="AL1610"/>
  <c r="AM1610"/>
  <c r="AL1611"/>
  <c r="AM1611"/>
  <c r="AL1612"/>
  <c r="AM1612"/>
  <c r="AL1613"/>
  <c r="AM1613"/>
  <c r="AL1614"/>
  <c r="AM1614"/>
  <c r="AL1615"/>
  <c r="AM1615"/>
  <c r="AL1616"/>
  <c r="AM1616"/>
  <c r="AL1617"/>
  <c r="AM1617"/>
  <c r="AL1618"/>
  <c r="AM1618"/>
  <c r="AL1619"/>
  <c r="AM1619"/>
  <c r="AL1620"/>
  <c r="AM1620"/>
  <c r="AL1621"/>
  <c r="AM1621"/>
  <c r="AL1622"/>
  <c r="AM1622"/>
  <c r="AL1623"/>
  <c r="AM1623"/>
  <c r="AL1624"/>
  <c r="AM1624"/>
  <c r="AL1625"/>
  <c r="AM1625"/>
  <c r="AL1626"/>
  <c r="AM1626"/>
  <c r="AL1627"/>
  <c r="AM1627"/>
  <c r="AL1628"/>
  <c r="AM1628"/>
  <c r="AL1629"/>
  <c r="AM1629"/>
  <c r="AL1630"/>
  <c r="AM1630"/>
  <c r="AL1631"/>
  <c r="AM1631"/>
  <c r="AL1632"/>
  <c r="AM1632"/>
  <c r="AL1633"/>
  <c r="AM1633"/>
  <c r="AL1634"/>
  <c r="AM1634"/>
  <c r="AL1635"/>
  <c r="AM1635"/>
  <c r="AL1636"/>
  <c r="AM1636"/>
  <c r="AL1637"/>
  <c r="AM1637"/>
  <c r="AL1638"/>
  <c r="AM1638"/>
  <c r="AL1639"/>
  <c r="AM1639"/>
  <c r="AL1640"/>
  <c r="AM1640"/>
  <c r="AL1641"/>
  <c r="AM1641"/>
  <c r="AL1642"/>
  <c r="AM1642"/>
  <c r="AL1643"/>
  <c r="AM1643"/>
  <c r="AL1644"/>
  <c r="AM1644"/>
  <c r="AL1645"/>
  <c r="AM1645"/>
  <c r="AL1646"/>
  <c r="AM1646"/>
  <c r="AL1647"/>
  <c r="AM1647"/>
  <c r="AL1648"/>
  <c r="AM1648"/>
  <c r="AL1649"/>
  <c r="AM1649"/>
  <c r="AL1650"/>
  <c r="AM1650"/>
  <c r="AL1651"/>
  <c r="AM1651"/>
  <c r="AL1652"/>
  <c r="AM1652"/>
  <c r="AL1653"/>
  <c r="AM1653"/>
  <c r="AL1654"/>
  <c r="AM1654"/>
  <c r="AL1655"/>
  <c r="AM1655"/>
  <c r="AL1656"/>
  <c r="AM1656"/>
  <c r="AL1657"/>
  <c r="AM1657"/>
  <c r="AL1658"/>
  <c r="AM1658"/>
  <c r="AL1659"/>
  <c r="AM1659"/>
  <c r="AL1660"/>
  <c r="AM1660"/>
  <c r="AL1661"/>
  <c r="AM1661"/>
  <c r="AL1662"/>
  <c r="AM1662"/>
  <c r="AL1663"/>
  <c r="AM1663"/>
  <c r="AL1664"/>
  <c r="AM1664"/>
  <c r="AL1665"/>
  <c r="AM1665"/>
  <c r="AL1666"/>
  <c r="AM1666"/>
  <c r="AL1667"/>
  <c r="AM1667"/>
  <c r="AL1668"/>
  <c r="AM1668"/>
  <c r="AL1669"/>
  <c r="AM1669"/>
  <c r="AL1670"/>
  <c r="AM1670"/>
  <c r="AL1671"/>
  <c r="AM1671"/>
  <c r="AL1672"/>
  <c r="AM1672"/>
  <c r="AL1673"/>
  <c r="AM1673"/>
  <c r="AL1674"/>
  <c r="AM1674"/>
  <c r="AL1675"/>
  <c r="AM1675"/>
  <c r="AL1676"/>
  <c r="AM1676"/>
  <c r="AL1677"/>
  <c r="AM1677"/>
  <c r="AL1678"/>
  <c r="AM1678"/>
  <c r="AL1679"/>
  <c r="AM1679"/>
  <c r="AL1680"/>
  <c r="AM1680"/>
  <c r="AL1681"/>
  <c r="AM1681"/>
  <c r="AL1682"/>
  <c r="AM1682"/>
  <c r="AL1683"/>
  <c r="AM1683"/>
  <c r="AL1684"/>
  <c r="AM1684"/>
  <c r="AL1685"/>
  <c r="AM1685"/>
  <c r="AL1686"/>
  <c r="AM1686"/>
  <c r="AL1687"/>
  <c r="AM1687"/>
  <c r="AL1688"/>
  <c r="AM1688"/>
  <c r="AL1689"/>
  <c r="AM1689"/>
  <c r="AL1690"/>
  <c r="AM1690"/>
  <c r="AL1691"/>
  <c r="AM1691"/>
  <c r="AL1692"/>
  <c r="AM1692"/>
  <c r="AL1693"/>
  <c r="AM1693"/>
  <c r="AL1694"/>
  <c r="AM1694"/>
  <c r="AL1695"/>
  <c r="AM1695"/>
  <c r="AL1696"/>
  <c r="AM1696"/>
  <c r="AL1697"/>
  <c r="AM1697"/>
  <c r="AL601"/>
  <c r="AM601"/>
  <c r="AL602"/>
  <c r="AM602"/>
  <c r="AL603"/>
  <c r="AM603"/>
  <c r="AL604"/>
  <c r="AM604"/>
  <c r="AL605"/>
  <c r="AM605"/>
  <c r="AL606"/>
  <c r="AM606"/>
  <c r="AL607"/>
  <c r="AM607"/>
  <c r="AL608"/>
  <c r="AM608"/>
  <c r="AL609"/>
  <c r="AM609"/>
  <c r="AL610"/>
  <c r="AM610"/>
  <c r="AL611"/>
  <c r="AM611"/>
  <c r="AL612"/>
  <c r="AM612"/>
  <c r="AL613"/>
  <c r="AM613"/>
  <c r="AL614"/>
  <c r="AM614"/>
  <c r="AL615"/>
  <c r="AM615"/>
  <c r="AL616"/>
  <c r="AM616"/>
  <c r="AL617"/>
  <c r="AM617"/>
  <c r="AL618"/>
  <c r="AM618"/>
  <c r="AL619"/>
  <c r="AM619"/>
  <c r="AL620"/>
  <c r="AM620"/>
  <c r="AL621"/>
  <c r="AM621"/>
  <c r="AL622"/>
  <c r="AM622"/>
  <c r="AL623"/>
  <c r="AM623"/>
  <c r="AL624"/>
  <c r="AM624"/>
  <c r="AL625"/>
  <c r="AM625"/>
  <c r="AL626"/>
  <c r="AM626"/>
  <c r="AL627"/>
  <c r="AM627"/>
  <c r="AL628"/>
  <c r="AM628"/>
  <c r="AL629"/>
  <c r="AM629"/>
  <c r="AN1150" l="1"/>
  <c r="AN892"/>
  <c r="AN757"/>
  <c r="AN693"/>
  <c r="AN661"/>
  <c r="AN645"/>
  <c r="AN637"/>
  <c r="AN633"/>
  <c r="AN631"/>
  <c r="AN630"/>
  <c r="AN1450"/>
  <c r="AN608"/>
  <c r="AN1442"/>
  <c r="AN1310"/>
  <c r="AN1246"/>
  <c r="AN1198"/>
  <c r="AN1182"/>
  <c r="AN1166"/>
  <c r="AN1158"/>
  <c r="AN1154"/>
  <c r="AN1152"/>
  <c r="AN1151"/>
  <c r="AN624"/>
  <c r="AN616"/>
  <c r="AN612"/>
  <c r="AN610"/>
  <c r="AN609"/>
  <c r="AN1546"/>
  <c r="AN1514"/>
  <c r="AN1482"/>
  <c r="AN1466"/>
  <c r="AN1458"/>
  <c r="AN1454"/>
  <c r="AN1452"/>
  <c r="AN1451"/>
  <c r="AN1444"/>
  <c r="AN1443"/>
  <c r="AN1020"/>
  <c r="AN956"/>
  <c r="AN924"/>
  <c r="AN908"/>
  <c r="AN900"/>
  <c r="AN896"/>
  <c r="AN894"/>
  <c r="AN893"/>
  <c r="AN1640"/>
  <c r="AN1606"/>
  <c r="AN1378"/>
  <c r="AN1346"/>
  <c r="AN1330"/>
  <c r="AN1322"/>
  <c r="AN1318"/>
  <c r="AN1316"/>
  <c r="AN1315"/>
  <c r="AN1314"/>
  <c r="AN1312"/>
  <c r="AN1311"/>
  <c r="AN1084"/>
  <c r="AN1052"/>
  <c r="AN1036"/>
  <c r="AN1028"/>
  <c r="AN1024"/>
  <c r="AN1022"/>
  <c r="AN1021"/>
  <c r="AN824"/>
  <c r="AN789"/>
  <c r="AN773"/>
  <c r="AN765"/>
  <c r="AN761"/>
  <c r="AN759"/>
  <c r="AN758"/>
  <c r="AN1672"/>
  <c r="AN1656"/>
  <c r="AN1648"/>
  <c r="AN1644"/>
  <c r="AN1642"/>
  <c r="AN1641"/>
  <c r="AN1580"/>
  <c r="AN1562"/>
  <c r="AN1554"/>
  <c r="AN1550"/>
  <c r="AN1548"/>
  <c r="AN1547"/>
  <c r="AN1410"/>
  <c r="AN1394"/>
  <c r="AN1386"/>
  <c r="AN1382"/>
  <c r="AN1380"/>
  <c r="AN1379"/>
  <c r="AN1278"/>
  <c r="AN1262"/>
  <c r="AN1254"/>
  <c r="AN1250"/>
  <c r="AN1248"/>
  <c r="AN1247"/>
  <c r="AN1116"/>
  <c r="AN1100"/>
  <c r="AN1092"/>
  <c r="AN1088"/>
  <c r="AN1086"/>
  <c r="AN1085"/>
  <c r="AN988"/>
  <c r="AN972"/>
  <c r="AN964"/>
  <c r="AN960"/>
  <c r="AN958"/>
  <c r="AN957"/>
  <c r="AN856"/>
  <c r="AN840"/>
  <c r="AN832"/>
  <c r="AN828"/>
  <c r="AN826"/>
  <c r="AN825"/>
  <c r="AN725"/>
  <c r="AN709"/>
  <c r="AN701"/>
  <c r="AN697"/>
  <c r="AN695"/>
  <c r="AN694"/>
  <c r="AN1688"/>
  <c r="AN1680"/>
  <c r="AN1676"/>
  <c r="AN1674"/>
  <c r="AN1673"/>
  <c r="AN1624"/>
  <c r="AN1614"/>
  <c r="AN1610"/>
  <c r="AN1608"/>
  <c r="AN1607"/>
  <c r="AN1590"/>
  <c r="AN1584"/>
  <c r="AN1582"/>
  <c r="AN1581"/>
  <c r="AN1530"/>
  <c r="AN1522"/>
  <c r="AN1518"/>
  <c r="AN1516"/>
  <c r="AN1515"/>
  <c r="AN1498"/>
  <c r="AN1490"/>
  <c r="AN1486"/>
  <c r="AN1484"/>
  <c r="AN1483"/>
  <c r="AN1426"/>
  <c r="AN1418"/>
  <c r="AN1414"/>
  <c r="AN1412"/>
  <c r="AN1411"/>
  <c r="AN1362"/>
  <c r="AN1354"/>
  <c r="AN1350"/>
  <c r="AN1348"/>
  <c r="AN1347"/>
  <c r="AN1294"/>
  <c r="AN1286"/>
  <c r="AN1282"/>
  <c r="AN1280"/>
  <c r="AN1279"/>
  <c r="AN1230"/>
  <c r="AN1222"/>
  <c r="AN1218"/>
  <c r="AN1216"/>
  <c r="AN1215"/>
  <c r="AN1206"/>
  <c r="AN1202"/>
  <c r="AN1200"/>
  <c r="AN1199"/>
  <c r="AN1132"/>
  <c r="AN1124"/>
  <c r="AN1120"/>
  <c r="AN1118"/>
  <c r="AN1117"/>
  <c r="AN1068"/>
  <c r="AN1060"/>
  <c r="AN1056"/>
  <c r="AN1054"/>
  <c r="AN1053"/>
  <c r="AN1004"/>
  <c r="AN996"/>
  <c r="AN992"/>
  <c r="AN990"/>
  <c r="AN989"/>
  <c r="AN940"/>
  <c r="AN932"/>
  <c r="AN928"/>
  <c r="AN926"/>
  <c r="AN925"/>
  <c r="AN876"/>
  <c r="AN868"/>
  <c r="AN864"/>
  <c r="AN862"/>
  <c r="AN861"/>
  <c r="AN860"/>
  <c r="AN858"/>
  <c r="AN857"/>
  <c r="AN808"/>
  <c r="AN797"/>
  <c r="AN793"/>
  <c r="AN791"/>
  <c r="AN790"/>
  <c r="AN741"/>
  <c r="AN733"/>
  <c r="AN729"/>
  <c r="AN727"/>
  <c r="AN726"/>
  <c r="AN677"/>
  <c r="AN669"/>
  <c r="AN665"/>
  <c r="AN663"/>
  <c r="AN662"/>
  <c r="AN628"/>
  <c r="AN626"/>
  <c r="AN625"/>
  <c r="AN1696"/>
  <c r="AN1692"/>
  <c r="AN1690"/>
  <c r="AN1689"/>
  <c r="AN1664"/>
  <c r="AN1660"/>
  <c r="AN1658"/>
  <c r="AN1657"/>
  <c r="AN1632"/>
  <c r="AN1628"/>
  <c r="AN1626"/>
  <c r="AN1625"/>
  <c r="AN1598"/>
  <c r="AN1572"/>
  <c r="AN1568"/>
  <c r="AN1564"/>
  <c r="AN1563"/>
  <c r="AN1538"/>
  <c r="AN1534"/>
  <c r="AN1532"/>
  <c r="AN1531"/>
  <c r="AN1506"/>
  <c r="AN1502"/>
  <c r="AN1500"/>
  <c r="AN1499"/>
  <c r="AN1474"/>
  <c r="AN1470"/>
  <c r="AN1468"/>
  <c r="AN1467"/>
  <c r="AN1434"/>
  <c r="AN1430"/>
  <c r="AN1428"/>
  <c r="AN1427"/>
  <c r="AN1402"/>
  <c r="AN1398"/>
  <c r="AN1396"/>
  <c r="AN1395"/>
  <c r="AN1370"/>
  <c r="AN1366"/>
  <c r="AN1364"/>
  <c r="AN1363"/>
  <c r="AN1338"/>
  <c r="AN1334"/>
  <c r="AN1332"/>
  <c r="AN1331"/>
  <c r="AN1302"/>
  <c r="AN1298"/>
  <c r="AN1296"/>
  <c r="AN1295"/>
  <c r="AN1270"/>
  <c r="AN1266"/>
  <c r="AN1264"/>
  <c r="AN1263"/>
  <c r="AN1238"/>
  <c r="AN1234"/>
  <c r="AN1232"/>
  <c r="AN1231"/>
  <c r="AN1214"/>
  <c r="AN1190"/>
  <c r="AN1186"/>
  <c r="AN1184"/>
  <c r="AN1183"/>
  <c r="AN1174"/>
  <c r="AN1170"/>
  <c r="AN1168"/>
  <c r="AN1167"/>
  <c r="AN1142"/>
  <c r="AN1136"/>
  <c r="AN1134"/>
  <c r="AN1133"/>
  <c r="AN1108"/>
  <c r="AN1104"/>
  <c r="AN1102"/>
  <c r="AN1101"/>
  <c r="AN1076"/>
  <c r="AN1072"/>
  <c r="AN1070"/>
  <c r="AN1069"/>
  <c r="AN1044"/>
  <c r="AN1040"/>
  <c r="AN1038"/>
  <c r="AN1037"/>
  <c r="AN1012"/>
  <c r="AN1008"/>
  <c r="AN1006"/>
  <c r="AN1005"/>
  <c r="AN980"/>
  <c r="AN976"/>
  <c r="AN974"/>
  <c r="AN973"/>
  <c r="AN948"/>
  <c r="AN944"/>
  <c r="AN942"/>
  <c r="AN941"/>
  <c r="AN916"/>
  <c r="AN912"/>
  <c r="AN910"/>
  <c r="AN909"/>
  <c r="AN884"/>
  <c r="AN880"/>
  <c r="AN878"/>
  <c r="AN877"/>
  <c r="AN848"/>
  <c r="AN844"/>
  <c r="AN842"/>
  <c r="AN841"/>
  <c r="AN816"/>
  <c r="AN812"/>
  <c r="AN810"/>
  <c r="AN809"/>
  <c r="AN781"/>
  <c r="AN777"/>
  <c r="AN775"/>
  <c r="AN774"/>
  <c r="AN749"/>
  <c r="AN745"/>
  <c r="AN743"/>
  <c r="AN742"/>
  <c r="AN717"/>
  <c r="AN713"/>
  <c r="AN711"/>
  <c r="AN710"/>
  <c r="AN685"/>
  <c r="AN681"/>
  <c r="AN679"/>
  <c r="AN678"/>
  <c r="AN653"/>
  <c r="AN649"/>
  <c r="AN647"/>
  <c r="AN646"/>
  <c r="AN620"/>
  <c r="AN618"/>
  <c r="AN617"/>
  <c r="AN604"/>
  <c r="AN602"/>
  <c r="AN601"/>
  <c r="AN1697"/>
  <c r="AN1684"/>
  <c r="AN1682"/>
  <c r="AN1681"/>
  <c r="AN1668"/>
  <c r="AN1666"/>
  <c r="AN1665"/>
  <c r="AN1652"/>
  <c r="AN1650"/>
  <c r="AN1649"/>
  <c r="AN1636"/>
  <c r="AN1634"/>
  <c r="AN1633"/>
  <c r="AN1620"/>
  <c r="AN1616"/>
  <c r="AN1615"/>
  <c r="AN1602"/>
  <c r="AN1600"/>
  <c r="AN1599"/>
  <c r="AN1592"/>
  <c r="AN1591"/>
  <c r="AN1576"/>
  <c r="AN1574"/>
  <c r="AN1573"/>
  <c r="AN1558"/>
  <c r="AN1556"/>
  <c r="AN1555"/>
  <c r="AN1542"/>
  <c r="AN1540"/>
  <c r="AN1539"/>
  <c r="AN1526"/>
  <c r="AN1524"/>
  <c r="AN1523"/>
  <c r="AN1510"/>
  <c r="AN1508"/>
  <c r="AN1507"/>
  <c r="AN1494"/>
  <c r="AN1492"/>
  <c r="AN1491"/>
  <c r="AN1478"/>
  <c r="AN1476"/>
  <c r="AN1475"/>
  <c r="AN1462"/>
  <c r="AN1460"/>
  <c r="AN1459"/>
  <c r="AN1438"/>
  <c r="AN1436"/>
  <c r="AN1435"/>
  <c r="AN1422"/>
  <c r="AN1420"/>
  <c r="AN1419"/>
  <c r="AN1406"/>
  <c r="AN1404"/>
  <c r="AN1403"/>
  <c r="AN1390"/>
  <c r="AN1388"/>
  <c r="AN1387"/>
  <c r="AN1374"/>
  <c r="AN1372"/>
  <c r="AN1371"/>
  <c r="AN1358"/>
  <c r="AN1356"/>
  <c r="AN1355"/>
  <c r="AN1342"/>
  <c r="AN1340"/>
  <c r="AN1339"/>
  <c r="AN1326"/>
  <c r="AN1324"/>
  <c r="AN1323"/>
  <c r="AN1306"/>
  <c r="AN1304"/>
  <c r="AN1303"/>
  <c r="AN1290"/>
  <c r="AN1288"/>
  <c r="AN1287"/>
  <c r="AN1274"/>
  <c r="AN1272"/>
  <c r="AN1271"/>
  <c r="AN1258"/>
  <c r="AN1256"/>
  <c r="AN1255"/>
  <c r="AN1242"/>
  <c r="AN1240"/>
  <c r="AN1239"/>
  <c r="AN1226"/>
  <c r="AN1224"/>
  <c r="AN1223"/>
  <c r="AN1210"/>
  <c r="AN1208"/>
  <c r="AN1207"/>
  <c r="AN1194"/>
  <c r="AN1192"/>
  <c r="AN1191"/>
  <c r="AN1178"/>
  <c r="AN1176"/>
  <c r="AN1175"/>
  <c r="AN1162"/>
  <c r="AN1160"/>
  <c r="AN1159"/>
  <c r="AN1146"/>
  <c r="AN1144"/>
  <c r="AN1143"/>
  <c r="AN1128"/>
  <c r="AN1126"/>
  <c r="AN1125"/>
  <c r="AN1112"/>
  <c r="AN1110"/>
  <c r="AN1109"/>
  <c r="AN1096"/>
  <c r="AN1094"/>
  <c r="AN1093"/>
  <c r="AN1080"/>
  <c r="AN1078"/>
  <c r="AN1077"/>
  <c r="AN1064"/>
  <c r="AN1062"/>
  <c r="AN1061"/>
  <c r="AN1048"/>
  <c r="AN1046"/>
  <c r="AN1045"/>
  <c r="AN1032"/>
  <c r="AN1030"/>
  <c r="AN1029"/>
  <c r="AN1016"/>
  <c r="AN1014"/>
  <c r="AN1013"/>
  <c r="AN1000"/>
  <c r="AN998"/>
  <c r="AN997"/>
  <c r="AN984"/>
  <c r="AN982"/>
  <c r="AN981"/>
  <c r="AN968"/>
  <c r="AN966"/>
  <c r="AN965"/>
  <c r="AN952"/>
  <c r="AN950"/>
  <c r="AN949"/>
  <c r="AN936"/>
  <c r="AN934"/>
  <c r="AN933"/>
  <c r="AN920"/>
  <c r="AN918"/>
  <c r="AN917"/>
  <c r="AN904"/>
  <c r="AN902"/>
  <c r="AN901"/>
  <c r="AN888"/>
  <c r="AN886"/>
  <c r="AN885"/>
  <c r="AN872"/>
  <c r="AN870"/>
  <c r="AN869"/>
  <c r="AN852"/>
  <c r="AN850"/>
  <c r="AN849"/>
  <c r="AN836"/>
  <c r="AN834"/>
  <c r="AN833"/>
  <c r="AN820"/>
  <c r="AN818"/>
  <c r="AN817"/>
  <c r="AN804"/>
  <c r="AN802"/>
  <c r="AN801"/>
  <c r="AN800"/>
  <c r="AN799"/>
  <c r="AN798"/>
  <c r="AN785"/>
  <c r="AN783"/>
  <c r="AN782"/>
  <c r="AN769"/>
  <c r="AN767"/>
  <c r="AN766"/>
  <c r="AN753"/>
  <c r="AN751"/>
  <c r="AN750"/>
  <c r="AN737"/>
  <c r="AN735"/>
  <c r="AN734"/>
  <c r="AN721"/>
  <c r="AN719"/>
  <c r="AN718"/>
  <c r="AN705"/>
  <c r="AN703"/>
  <c r="AN702"/>
  <c r="AN689"/>
  <c r="AN687"/>
  <c r="AN686"/>
  <c r="AN673"/>
  <c r="AN671"/>
  <c r="AN670"/>
  <c r="AN657"/>
  <c r="AN655"/>
  <c r="AN654"/>
  <c r="AN641"/>
  <c r="AN639"/>
  <c r="AN638"/>
  <c r="AN629"/>
  <c r="AN622"/>
  <c r="AN621"/>
  <c r="AN614"/>
  <c r="AN613"/>
  <c r="AN606"/>
  <c r="AN605"/>
  <c r="AN1694"/>
  <c r="AN1693"/>
  <c r="AN1686"/>
  <c r="AN1685"/>
  <c r="AN1678"/>
  <c r="AN1677"/>
  <c r="AN1670"/>
  <c r="AN1669"/>
  <c r="AN1662"/>
  <c r="AN1661"/>
  <c r="AN1654"/>
  <c r="AN1653"/>
  <c r="AN1646"/>
  <c r="AN1645"/>
  <c r="AN1638"/>
  <c r="AN1637"/>
  <c r="AN1630"/>
  <c r="AN1629"/>
  <c r="AN1622"/>
  <c r="AN1621"/>
  <c r="AN1618"/>
  <c r="AN1612"/>
  <c r="AN1611"/>
  <c r="AN1604"/>
  <c r="AN1603"/>
  <c r="AN1596"/>
  <c r="AN1595"/>
  <c r="AN1588"/>
  <c r="AN1587"/>
  <c r="AN1585"/>
  <c r="AN1578"/>
  <c r="AN1577"/>
  <c r="AN1570"/>
  <c r="AN1569"/>
  <c r="AN1566"/>
  <c r="AN1560"/>
  <c r="AN1559"/>
  <c r="AN1552"/>
  <c r="AN1551"/>
  <c r="AN1544"/>
  <c r="AN1543"/>
  <c r="AN1536"/>
  <c r="AN1535"/>
  <c r="AN1528"/>
  <c r="AN1527"/>
  <c r="AN1520"/>
  <c r="AN1519"/>
  <c r="AN1512"/>
  <c r="AN1511"/>
  <c r="AN1504"/>
  <c r="AN1503"/>
  <c r="AN1496"/>
  <c r="AN1495"/>
  <c r="AN1488"/>
  <c r="AN1487"/>
  <c r="AN1480"/>
  <c r="AN1479"/>
  <c r="AN1472"/>
  <c r="AN1471"/>
  <c r="AN1464"/>
  <c r="AN1463"/>
  <c r="AN1456"/>
  <c r="AN1455"/>
  <c r="AN1448"/>
  <c r="AN1447"/>
  <c r="AN1440"/>
  <c r="AN1439"/>
  <c r="AN1432"/>
  <c r="AN1431"/>
  <c r="AN1424"/>
  <c r="AN1423"/>
  <c r="AN1416"/>
  <c r="AN1415"/>
  <c r="AN1408"/>
  <c r="AN1407"/>
  <c r="AN1400"/>
  <c r="AN1399"/>
  <c r="AN1392"/>
  <c r="AN1391"/>
  <c r="AN1384"/>
  <c r="AN1383"/>
  <c r="AN1376"/>
  <c r="AN1375"/>
  <c r="AN1368"/>
  <c r="AN1367"/>
  <c r="AN1360"/>
  <c r="AN1359"/>
  <c r="AN1352"/>
  <c r="AN1351"/>
  <c r="AN1344"/>
  <c r="AN1343"/>
  <c r="AN1336"/>
  <c r="AN1335"/>
  <c r="AN1328"/>
  <c r="AN1327"/>
  <c r="AN1320"/>
  <c r="AN1319"/>
  <c r="AN1308"/>
  <c r="AN1307"/>
  <c r="AN1300"/>
  <c r="AN1299"/>
  <c r="AN1292"/>
  <c r="AN1291"/>
  <c r="AN1284"/>
  <c r="AN1283"/>
  <c r="AN1276"/>
  <c r="AN1275"/>
  <c r="AN1268"/>
  <c r="AN1267"/>
  <c r="AN1260"/>
  <c r="AN1259"/>
  <c r="AN1252"/>
  <c r="AN1251"/>
  <c r="AN1244"/>
  <c r="AN1243"/>
  <c r="AN1236"/>
  <c r="AN1235"/>
  <c r="AN1228"/>
  <c r="AN1227"/>
  <c r="AN1220"/>
  <c r="AN1219"/>
  <c r="AN1212"/>
  <c r="AN1211"/>
  <c r="AN1204"/>
  <c r="AN1203"/>
  <c r="AN1196"/>
  <c r="AN1195"/>
  <c r="AN1188"/>
  <c r="AN1187"/>
  <c r="AN1180"/>
  <c r="AN1179"/>
  <c r="AN1172"/>
  <c r="AN1171"/>
  <c r="AN1164"/>
  <c r="AN1163"/>
  <c r="AN1156"/>
  <c r="AN1155"/>
  <c r="AN1148"/>
  <c r="AN1147"/>
  <c r="AN1140"/>
  <c r="AN1138"/>
  <c r="AN1137"/>
  <c r="AN1130"/>
  <c r="AN1129"/>
  <c r="AN1122"/>
  <c r="AN1121"/>
  <c r="AN1114"/>
  <c r="AN1113"/>
  <c r="AN1106"/>
  <c r="AN1105"/>
  <c r="AN1098"/>
  <c r="AN1097"/>
  <c r="AN1090"/>
  <c r="AN1089"/>
  <c r="AN1082"/>
  <c r="AN1081"/>
  <c r="AN1074"/>
  <c r="AN1073"/>
  <c r="AN1066"/>
  <c r="AN1065"/>
  <c r="AN1058"/>
  <c r="AN1057"/>
  <c r="AN1050"/>
  <c r="AN1049"/>
  <c r="AN1042"/>
  <c r="AN1041"/>
  <c r="AN1034"/>
  <c r="AN1033"/>
  <c r="AN1026"/>
  <c r="AN1025"/>
  <c r="AN1018"/>
  <c r="AN1017"/>
  <c r="AN1010"/>
  <c r="AN1009"/>
  <c r="AN1002"/>
  <c r="AN1001"/>
  <c r="AN994"/>
  <c r="AN993"/>
  <c r="AN986"/>
  <c r="AN985"/>
  <c r="AN978"/>
  <c r="AN977"/>
  <c r="AN970"/>
  <c r="AN969"/>
  <c r="AN962"/>
  <c r="AN961"/>
  <c r="AN954"/>
  <c r="AN953"/>
  <c r="AN946"/>
  <c r="AN945"/>
  <c r="AN938"/>
  <c r="AN937"/>
  <c r="AN930"/>
  <c r="AN929"/>
  <c r="AN922"/>
  <c r="AN921"/>
  <c r="AN914"/>
  <c r="AN913"/>
  <c r="AN906"/>
  <c r="AN905"/>
  <c r="AN898"/>
  <c r="AN897"/>
  <c r="AN890"/>
  <c r="AN889"/>
  <c r="AN882"/>
  <c r="AN881"/>
  <c r="AN874"/>
  <c r="AN873"/>
  <c r="AN866"/>
  <c r="AN865"/>
  <c r="AN854"/>
  <c r="AN853"/>
  <c r="AN846"/>
  <c r="AN845"/>
  <c r="AN838"/>
  <c r="AN837"/>
  <c r="AN830"/>
  <c r="AN829"/>
  <c r="AN822"/>
  <c r="AN821"/>
  <c r="AN814"/>
  <c r="AN813"/>
  <c r="AN806"/>
  <c r="AN805"/>
  <c r="AN795"/>
  <c r="AN794"/>
  <c r="AN787"/>
  <c r="AN786"/>
  <c r="AN779"/>
  <c r="AN778"/>
  <c r="AN771"/>
  <c r="AN770"/>
  <c r="AN763"/>
  <c r="AN762"/>
  <c r="AN755"/>
  <c r="AN754"/>
  <c r="AN747"/>
  <c r="AN746"/>
  <c r="AN739"/>
  <c r="AN738"/>
  <c r="AN731"/>
  <c r="AN730"/>
  <c r="AN723"/>
  <c r="AN722"/>
  <c r="AN715"/>
  <c r="AN714"/>
  <c r="AN707"/>
  <c r="AN706"/>
  <c r="AN699"/>
  <c r="AN698"/>
  <c r="AN691"/>
  <c r="AN690"/>
  <c r="AN683"/>
  <c r="AN682"/>
  <c r="AN675"/>
  <c r="AN674"/>
  <c r="AN667"/>
  <c r="AN666"/>
  <c r="AN659"/>
  <c r="AN658"/>
  <c r="AN651"/>
  <c r="AN650"/>
  <c r="AN643"/>
  <c r="AN642"/>
  <c r="AN635"/>
  <c r="AN634"/>
  <c r="AN627"/>
  <c r="AN623"/>
  <c r="AN619"/>
  <c r="AN615"/>
  <c r="AN611"/>
  <c r="AN607"/>
  <c r="AN603"/>
  <c r="AN1695"/>
  <c r="AN1691"/>
  <c r="AN1687"/>
  <c r="AN1683"/>
  <c r="AN1679"/>
  <c r="AN1675"/>
  <c r="AN1671"/>
  <c r="AN1667"/>
  <c r="AN1663"/>
  <c r="AN1659"/>
  <c r="AN1655"/>
  <c r="AN1651"/>
  <c r="AN1647"/>
  <c r="AN1643"/>
  <c r="AN1639"/>
  <c r="AN1635"/>
  <c r="AN1631"/>
  <c r="AN1627"/>
  <c r="AN1623"/>
  <c r="AN1619"/>
  <c r="AN1617"/>
  <c r="AN1613"/>
  <c r="AN1609"/>
  <c r="AN1605"/>
  <c r="AN1601"/>
  <c r="AN1597"/>
  <c r="AN1593"/>
  <c r="AN1589"/>
  <c r="AN1586"/>
  <c r="AN1583"/>
  <c r="AN1579"/>
  <c r="AN1575"/>
  <c r="AN1571"/>
  <c r="AN1567"/>
  <c r="AN1565"/>
  <c r="AN1561"/>
  <c r="AN1557"/>
  <c r="AN1553"/>
  <c r="AN1549"/>
  <c r="AN1545"/>
  <c r="AN1541"/>
  <c r="AN1537"/>
  <c r="AN1533"/>
  <c r="AN1529"/>
  <c r="AN1525"/>
  <c r="AN1521"/>
  <c r="AN1517"/>
  <c r="AN1513"/>
  <c r="AN1509"/>
  <c r="AN1505"/>
  <c r="AN1501"/>
  <c r="AN1497"/>
  <c r="AN1493"/>
  <c r="AN1489"/>
  <c r="AN1485"/>
  <c r="AN1481"/>
  <c r="AN1477"/>
  <c r="AN1473"/>
  <c r="AN1469"/>
  <c r="AN1465"/>
  <c r="AN1461"/>
  <c r="AN1457"/>
  <c r="AN1453"/>
  <c r="AN1449"/>
  <c r="AN1445"/>
  <c r="AN1441"/>
  <c r="AN1437"/>
  <c r="AN1433"/>
  <c r="AN1429"/>
  <c r="AN1425"/>
  <c r="AN1421"/>
  <c r="AN1417"/>
  <c r="AN1413"/>
  <c r="AN1409"/>
  <c r="AN1405"/>
  <c r="AN1401"/>
  <c r="AN1397"/>
  <c r="AN1393"/>
  <c r="AN1389"/>
  <c r="AN1385"/>
  <c r="AN1381"/>
  <c r="AN1377"/>
  <c r="AN1373"/>
  <c r="AN1369"/>
  <c r="AN1365"/>
  <c r="AN1361"/>
  <c r="AN1357"/>
  <c r="AN1353"/>
  <c r="AN1349"/>
  <c r="AN1345"/>
  <c r="AN1341"/>
  <c r="AN1337"/>
  <c r="AN1333"/>
  <c r="AN1329"/>
  <c r="AN1325"/>
  <c r="AN1321"/>
  <c r="AN1317"/>
  <c r="AN1313"/>
  <c r="AN1309"/>
  <c r="AN1305"/>
  <c r="AN1301"/>
  <c r="AN1297"/>
  <c r="AN1293"/>
  <c r="AN1289"/>
  <c r="AN1285"/>
  <c r="AN1281"/>
  <c r="AN1277"/>
  <c r="AN1273"/>
  <c r="AN1269"/>
  <c r="AN1265"/>
  <c r="AN1261"/>
  <c r="AN1257"/>
  <c r="AN1253"/>
  <c r="AN1249"/>
  <c r="AN1245"/>
  <c r="AN1241"/>
  <c r="AN1237"/>
  <c r="AN1233"/>
  <c r="AN1229"/>
  <c r="AN1225"/>
  <c r="AN1221"/>
  <c r="AN1217"/>
  <c r="AN1213"/>
  <c r="AN1209"/>
  <c r="AN1205"/>
  <c r="AN1201"/>
  <c r="AN1197"/>
  <c r="AN1193"/>
  <c r="AN1189"/>
  <c r="AN1185"/>
  <c r="AN1181"/>
  <c r="AN1177"/>
  <c r="AN1173"/>
  <c r="AN1169"/>
  <c r="AN1165"/>
  <c r="AN1161"/>
  <c r="AN1157"/>
  <c r="AN1153"/>
  <c r="AN1149"/>
  <c r="AN1145"/>
  <c r="AN1141"/>
  <c r="AN1139"/>
  <c r="AN1135"/>
  <c r="AN1131"/>
  <c r="AN1127"/>
  <c r="AN1123"/>
  <c r="AN1119"/>
  <c r="AN1115"/>
  <c r="AN1111"/>
  <c r="AN1107"/>
  <c r="AN1103"/>
  <c r="AN1099"/>
  <c r="AN1095"/>
  <c r="AN1091"/>
  <c r="AN1087"/>
  <c r="AN1083"/>
  <c r="AN1079"/>
  <c r="AN1075"/>
  <c r="AN1071"/>
  <c r="AN1067"/>
  <c r="AN1063"/>
  <c r="AN1059"/>
  <c r="AN1055"/>
  <c r="AN1051"/>
  <c r="AN1047"/>
  <c r="AN1043"/>
  <c r="AN1039"/>
  <c r="AN1035"/>
  <c r="AN1031"/>
  <c r="AN1027"/>
  <c r="AN1023"/>
  <c r="AN1019"/>
  <c r="AN1015"/>
  <c r="AN1011"/>
  <c r="AN1007"/>
  <c r="AN1003"/>
  <c r="AN999"/>
  <c r="AN995"/>
  <c r="AN991"/>
  <c r="AN987"/>
  <c r="AN983"/>
  <c r="AN979"/>
  <c r="AN975"/>
  <c r="AN971"/>
  <c r="AN967"/>
  <c r="AN963"/>
  <c r="AN959"/>
  <c r="AN955"/>
  <c r="AN951"/>
  <c r="AN947"/>
  <c r="AN943"/>
  <c r="AN939"/>
  <c r="AN935"/>
  <c r="AN931"/>
  <c r="AN927"/>
  <c r="AN923"/>
  <c r="AN919"/>
  <c r="AN915"/>
  <c r="AN911"/>
  <c r="AN907"/>
  <c r="AN903"/>
  <c r="AN899"/>
  <c r="AN895"/>
  <c r="AN891"/>
  <c r="AN887"/>
  <c r="AN883"/>
  <c r="AN879"/>
  <c r="AN875"/>
  <c r="AN871"/>
  <c r="AN867"/>
  <c r="AN863"/>
  <c r="AN859"/>
  <c r="AN855"/>
  <c r="AN851"/>
  <c r="AN847"/>
  <c r="AN843"/>
  <c r="AN839"/>
  <c r="AN835"/>
  <c r="AN831"/>
  <c r="AN827"/>
  <c r="AN823"/>
  <c r="AN819"/>
  <c r="AN815"/>
  <c r="AN811"/>
  <c r="AN807"/>
  <c r="AN803"/>
  <c r="AN796"/>
  <c r="AN792"/>
  <c r="AN788"/>
  <c r="AN784"/>
  <c r="AN780"/>
  <c r="AN776"/>
  <c r="AN772"/>
  <c r="AN768"/>
  <c r="AN764"/>
  <c r="AN760"/>
  <c r="AN756"/>
  <c r="AN752"/>
  <c r="AN748"/>
  <c r="AN744"/>
  <c r="AN740"/>
  <c r="AN736"/>
  <c r="AN732"/>
  <c r="AN728"/>
  <c r="AN724"/>
  <c r="AN720"/>
  <c r="AN716"/>
  <c r="AN712"/>
  <c r="AN708"/>
  <c r="AN704"/>
  <c r="AN700"/>
  <c r="AN696"/>
  <c r="AN692"/>
  <c r="AN688"/>
  <c r="AN684"/>
  <c r="AN680"/>
  <c r="AN676"/>
  <c r="AN672"/>
  <c r="AN668"/>
  <c r="AN664"/>
  <c r="AN660"/>
  <c r="AN656"/>
  <c r="AN652"/>
  <c r="AN648"/>
  <c r="AN644"/>
  <c r="AN640"/>
  <c r="AN636"/>
  <c r="AN632"/>
  <c r="I350" i="5" l="1"/>
  <c r="I349"/>
  <c r="I344"/>
  <c r="I343"/>
  <c r="I336"/>
  <c r="I335"/>
  <c r="I334"/>
  <c r="I333"/>
  <c r="I328"/>
  <c r="I327"/>
  <c r="I326"/>
  <c r="I325"/>
  <c r="I320"/>
  <c r="I319"/>
  <c r="I318"/>
  <c r="I317"/>
  <c r="I306"/>
  <c r="I305"/>
  <c r="I304"/>
  <c r="I303"/>
  <c r="I298"/>
  <c r="I297"/>
  <c r="I296"/>
  <c r="I295"/>
  <c r="I290"/>
  <c r="I289"/>
  <c r="I288"/>
  <c r="I287"/>
  <c r="I282"/>
  <c r="I281"/>
  <c r="I280"/>
  <c r="I279"/>
  <c r="I274"/>
  <c r="I273"/>
  <c r="I272"/>
  <c r="I271"/>
  <c r="I266"/>
  <c r="I265"/>
  <c r="I264"/>
  <c r="I263"/>
  <c r="I258"/>
  <c r="I257"/>
  <c r="I256"/>
  <c r="I255"/>
  <c r="I220"/>
  <c r="I219"/>
  <c r="I218"/>
  <c r="I217"/>
  <c r="I216"/>
  <c r="I211"/>
  <c r="I210"/>
  <c r="I209"/>
  <c r="I208"/>
  <c r="I204"/>
  <c r="I203"/>
  <c r="I202"/>
  <c r="I201"/>
  <c r="I200"/>
  <c r="I195"/>
  <c r="I194"/>
  <c r="I193"/>
  <c r="I192"/>
  <c r="I191"/>
  <c r="I184"/>
  <c r="I183"/>
  <c r="I182"/>
  <c r="I181"/>
  <c r="I180"/>
  <c r="I174"/>
  <c r="I173"/>
  <c r="I172"/>
  <c r="I171"/>
  <c r="I170"/>
  <c r="I152"/>
  <c r="I151"/>
  <c r="I150"/>
  <c r="I149"/>
  <c r="I141"/>
  <c r="I140"/>
  <c r="I139"/>
  <c r="I138"/>
  <c r="I133"/>
  <c r="I132"/>
  <c r="I131"/>
  <c r="I130"/>
  <c r="I128"/>
  <c r="I102"/>
  <c r="I101"/>
  <c r="I100"/>
  <c r="I99"/>
  <c r="I98"/>
  <c r="I97"/>
  <c r="I96"/>
  <c r="I95"/>
  <c r="I94"/>
  <c r="I90"/>
  <c r="I89"/>
  <c r="I88"/>
  <c r="I87"/>
  <c r="I86"/>
  <c r="I85"/>
  <c r="I84"/>
  <c r="I83"/>
  <c r="I82"/>
  <c r="I77"/>
  <c r="I76"/>
  <c r="I75"/>
  <c r="I74"/>
  <c r="I73"/>
  <c r="I68"/>
  <c r="I67"/>
  <c r="I66"/>
  <c r="I65"/>
  <c r="I51"/>
  <c r="I50"/>
  <c r="I49"/>
  <c r="I48"/>
  <c r="I43"/>
  <c r="I42"/>
  <c r="I41"/>
  <c r="I40"/>
  <c r="I39"/>
  <c r="I38"/>
  <c r="I37"/>
  <c r="I4"/>
  <c r="H350"/>
  <c r="H349"/>
  <c r="H344"/>
  <c r="H343"/>
  <c r="H336"/>
  <c r="H335"/>
  <c r="H334"/>
  <c r="H333"/>
  <c r="H328"/>
  <c r="H327"/>
  <c r="H326"/>
  <c r="H325"/>
  <c r="H320"/>
  <c r="H319"/>
  <c r="H318"/>
  <c r="H317"/>
  <c r="H306"/>
  <c r="H305"/>
  <c r="H304"/>
  <c r="H303"/>
  <c r="H298"/>
  <c r="H297"/>
  <c r="H296"/>
  <c r="H295"/>
  <c r="H290"/>
  <c r="H289"/>
  <c r="H288"/>
  <c r="H287"/>
  <c r="H282"/>
  <c r="H281"/>
  <c r="H280"/>
  <c r="H279"/>
  <c r="H274"/>
  <c r="H273"/>
  <c r="H272"/>
  <c r="H271"/>
  <c r="H266"/>
  <c r="H265"/>
  <c r="H264"/>
  <c r="H263"/>
  <c r="H258"/>
  <c r="H257"/>
  <c r="H256"/>
  <c r="H255"/>
  <c r="H220"/>
  <c r="H219"/>
  <c r="H218"/>
  <c r="H217"/>
  <c r="H216"/>
  <c r="H211"/>
  <c r="H210"/>
  <c r="H209"/>
  <c r="H208"/>
  <c r="H204"/>
  <c r="H203"/>
  <c r="H202"/>
  <c r="H201"/>
  <c r="H200"/>
  <c r="H195"/>
  <c r="H194"/>
  <c r="H193"/>
  <c r="H192"/>
  <c r="H191"/>
  <c r="H184"/>
  <c r="H183"/>
  <c r="H182"/>
  <c r="H181"/>
  <c r="H180"/>
  <c r="H174"/>
  <c r="H173"/>
  <c r="H172"/>
  <c r="H171"/>
  <c r="H170"/>
  <c r="H152"/>
  <c r="H151"/>
  <c r="H150"/>
  <c r="H149"/>
  <c r="H141"/>
  <c r="H140"/>
  <c r="H139"/>
  <c r="H138"/>
  <c r="H133"/>
  <c r="H132"/>
  <c r="H131"/>
  <c r="H130"/>
  <c r="H129"/>
  <c r="H128"/>
  <c r="H102"/>
  <c r="H101"/>
  <c r="H100"/>
  <c r="H99"/>
  <c r="H98"/>
  <c r="H97"/>
  <c r="H96"/>
  <c r="H95"/>
  <c r="H94"/>
  <c r="H90"/>
  <c r="H89"/>
  <c r="H88"/>
  <c r="H87"/>
  <c r="H86"/>
  <c r="H85"/>
  <c r="H84"/>
  <c r="H83"/>
  <c r="H82"/>
  <c r="H77"/>
  <c r="H76"/>
  <c r="H75"/>
  <c r="H74"/>
  <c r="H73"/>
  <c r="H68"/>
  <c r="H67"/>
  <c r="H66"/>
  <c r="H65"/>
  <c r="H51"/>
  <c r="H50"/>
  <c r="H49"/>
  <c r="H48"/>
  <c r="H43"/>
  <c r="H42"/>
  <c r="H41"/>
  <c r="H40"/>
  <c r="H39"/>
  <c r="H38"/>
  <c r="H37"/>
  <c r="H4"/>
  <c r="I134" l="1"/>
  <c r="E128"/>
  <c r="E82"/>
  <c r="I78"/>
  <c r="H78"/>
  <c r="G101"/>
  <c r="E75" l="1"/>
  <c r="D76"/>
  <c r="D75"/>
  <c r="D77"/>
  <c r="D74"/>
  <c r="E77"/>
  <c r="E74"/>
  <c r="E76"/>
  <c r="G78"/>
  <c r="G102"/>
  <c r="G100"/>
  <c r="G99"/>
  <c r="G98"/>
  <c r="G97"/>
  <c r="G96"/>
  <c r="G95"/>
  <c r="G94"/>
  <c r="D94"/>
  <c r="C95" l="1"/>
  <c r="E96"/>
  <c r="C99"/>
  <c r="C102"/>
  <c r="D96"/>
  <c r="D98"/>
  <c r="D100"/>
  <c r="D102"/>
  <c r="E98"/>
  <c r="E100"/>
  <c r="E102"/>
  <c r="C97"/>
  <c r="C94"/>
  <c r="C96"/>
  <c r="C98"/>
  <c r="C100"/>
  <c r="D95"/>
  <c r="D97"/>
  <c r="D99"/>
  <c r="D101"/>
  <c r="E95"/>
  <c r="E94"/>
  <c r="E97"/>
  <c r="E99"/>
  <c r="E101"/>
  <c r="C101"/>
  <c r="G333"/>
  <c r="G76" l="1"/>
  <c r="I69" l="1"/>
  <c r="H69"/>
  <c r="G4"/>
  <c r="G73" l="1"/>
  <c r="AM8" i="1"/>
  <c r="AL8"/>
  <c r="AM7"/>
  <c r="AL7"/>
  <c r="AM6"/>
  <c r="AL6"/>
  <c r="AM5"/>
  <c r="AL5"/>
  <c r="AM4"/>
  <c r="AL4"/>
  <c r="AL9"/>
  <c r="AM9"/>
  <c r="AL10"/>
  <c r="AM10"/>
  <c r="AL11"/>
  <c r="AM11"/>
  <c r="AL12"/>
  <c r="AM12"/>
  <c r="AL13"/>
  <c r="AM13"/>
  <c r="AL14"/>
  <c r="AM14"/>
  <c r="AL15"/>
  <c r="AM15"/>
  <c r="AL16"/>
  <c r="AM16"/>
  <c r="AL17"/>
  <c r="AM17"/>
  <c r="AL18"/>
  <c r="AM18"/>
  <c r="AL19"/>
  <c r="AM19"/>
  <c r="AL20"/>
  <c r="AM20"/>
  <c r="AL21"/>
  <c r="AM21"/>
  <c r="AL22"/>
  <c r="AM22"/>
  <c r="AL23"/>
  <c r="AM23"/>
  <c r="AL24"/>
  <c r="AM24"/>
  <c r="AL25"/>
  <c r="AM25"/>
  <c r="AL26"/>
  <c r="AM26"/>
  <c r="AL27"/>
  <c r="AM27"/>
  <c r="AL28"/>
  <c r="AM28"/>
  <c r="AL29"/>
  <c r="AM29"/>
  <c r="AL30"/>
  <c r="AM30"/>
  <c r="AL31"/>
  <c r="AM31"/>
  <c r="AL32"/>
  <c r="AM32"/>
  <c r="AL33"/>
  <c r="AM33"/>
  <c r="AL34"/>
  <c r="AM34"/>
  <c r="AL35"/>
  <c r="AM35"/>
  <c r="AL36"/>
  <c r="AM36"/>
  <c r="AL37"/>
  <c r="AM37"/>
  <c r="AL38"/>
  <c r="AM38"/>
  <c r="AL39"/>
  <c r="AM39"/>
  <c r="AL40"/>
  <c r="AM40"/>
  <c r="AL41"/>
  <c r="AM41"/>
  <c r="AL42"/>
  <c r="AM42"/>
  <c r="AL43"/>
  <c r="AM43"/>
  <c r="AL44"/>
  <c r="AM44"/>
  <c r="AL45"/>
  <c r="AM45"/>
  <c r="AL46"/>
  <c r="AM46"/>
  <c r="AL47"/>
  <c r="AM47"/>
  <c r="AL48"/>
  <c r="AM48"/>
  <c r="AL49"/>
  <c r="AM49"/>
  <c r="AL50"/>
  <c r="AM50"/>
  <c r="AL51"/>
  <c r="AM51"/>
  <c r="AL52"/>
  <c r="AM52"/>
  <c r="AL53"/>
  <c r="AM53"/>
  <c r="AL54"/>
  <c r="AM54"/>
  <c r="AL55"/>
  <c r="AM55"/>
  <c r="AL56"/>
  <c r="AM56"/>
  <c r="AL57"/>
  <c r="AM57"/>
  <c r="AL58"/>
  <c r="AM58"/>
  <c r="AL59"/>
  <c r="AM59"/>
  <c r="AL60"/>
  <c r="AM60"/>
  <c r="AL61"/>
  <c r="AM61"/>
  <c r="AL62"/>
  <c r="AM62"/>
  <c r="AL63"/>
  <c r="AM63"/>
  <c r="AL64"/>
  <c r="AM64"/>
  <c r="AL65"/>
  <c r="AM65"/>
  <c r="AL66"/>
  <c r="AM66"/>
  <c r="AL67"/>
  <c r="AM67"/>
  <c r="AL68"/>
  <c r="AM68"/>
  <c r="AL69"/>
  <c r="AM69"/>
  <c r="AL70"/>
  <c r="AM70"/>
  <c r="AL71"/>
  <c r="AM71"/>
  <c r="AL72"/>
  <c r="AM72"/>
  <c r="AL73"/>
  <c r="AM73"/>
  <c r="AL74"/>
  <c r="AM74"/>
  <c r="AL75"/>
  <c r="AM75"/>
  <c r="AL76"/>
  <c r="AM76"/>
  <c r="AL77"/>
  <c r="AM77"/>
  <c r="AL78"/>
  <c r="AM78"/>
  <c r="AL79"/>
  <c r="AM79"/>
  <c r="AL80"/>
  <c r="AM80"/>
  <c r="AL81"/>
  <c r="AM81"/>
  <c r="AL82"/>
  <c r="AM82"/>
  <c r="AL83"/>
  <c r="AM83"/>
  <c r="AL84"/>
  <c r="AM84"/>
  <c r="AL85"/>
  <c r="AM85"/>
  <c r="AL86"/>
  <c r="AM86"/>
  <c r="AL87"/>
  <c r="AM87"/>
  <c r="AL88"/>
  <c r="AM88"/>
  <c r="AL89"/>
  <c r="AM89"/>
  <c r="AL90"/>
  <c r="AM90"/>
  <c r="AL91"/>
  <c r="AM91"/>
  <c r="AL92"/>
  <c r="AM92"/>
  <c r="AL93"/>
  <c r="AM93"/>
  <c r="AL94"/>
  <c r="AM94"/>
  <c r="AL95"/>
  <c r="AM95"/>
  <c r="AL96"/>
  <c r="AM96"/>
  <c r="AL97"/>
  <c r="AM97"/>
  <c r="AL98"/>
  <c r="AM98"/>
  <c r="AL99"/>
  <c r="AM99"/>
  <c r="AL100"/>
  <c r="AM100"/>
  <c r="AL101"/>
  <c r="AM101"/>
  <c r="AL102"/>
  <c r="AM102"/>
  <c r="AL103"/>
  <c r="AM103"/>
  <c r="AL104"/>
  <c r="AM104"/>
  <c r="AL105"/>
  <c r="AM105"/>
  <c r="AL106"/>
  <c r="AM106"/>
  <c r="AL107"/>
  <c r="AM107"/>
  <c r="AL108"/>
  <c r="AM108"/>
  <c r="AL109"/>
  <c r="AM109"/>
  <c r="AL110"/>
  <c r="AM110"/>
  <c r="AL111"/>
  <c r="AM111"/>
  <c r="AL112"/>
  <c r="AM112"/>
  <c r="AL113"/>
  <c r="AM113"/>
  <c r="AL114"/>
  <c r="AM114"/>
  <c r="AL115"/>
  <c r="AM115"/>
  <c r="AL116"/>
  <c r="AM116"/>
  <c r="AL117"/>
  <c r="AM117"/>
  <c r="AL118"/>
  <c r="AM118"/>
  <c r="AL119"/>
  <c r="AM119"/>
  <c r="AL120"/>
  <c r="AM120"/>
  <c r="AL121"/>
  <c r="AM121"/>
  <c r="AL122"/>
  <c r="AM122"/>
  <c r="AL123"/>
  <c r="AM123"/>
  <c r="AL124"/>
  <c r="AM124"/>
  <c r="AL125"/>
  <c r="AM125"/>
  <c r="AL126"/>
  <c r="AM126"/>
  <c r="AL127"/>
  <c r="AM127"/>
  <c r="AL128"/>
  <c r="AM128"/>
  <c r="AL129"/>
  <c r="AM129"/>
  <c r="AL130"/>
  <c r="AM130"/>
  <c r="AL131"/>
  <c r="AM131"/>
  <c r="AL132"/>
  <c r="AM132"/>
  <c r="AL133"/>
  <c r="AM133"/>
  <c r="AL134"/>
  <c r="AM134"/>
  <c r="AL135"/>
  <c r="AM135"/>
  <c r="AL136"/>
  <c r="AM136"/>
  <c r="AL137"/>
  <c r="AM137"/>
  <c r="AL138"/>
  <c r="AM138"/>
  <c r="AL139"/>
  <c r="AM139"/>
  <c r="AL140"/>
  <c r="AM140"/>
  <c r="AL141"/>
  <c r="AM141"/>
  <c r="AL142"/>
  <c r="AM142"/>
  <c r="AL143"/>
  <c r="AM143"/>
  <c r="AL144"/>
  <c r="AM144"/>
  <c r="AL145"/>
  <c r="AM145"/>
  <c r="AL146"/>
  <c r="AM146"/>
  <c r="AL147"/>
  <c r="AM147"/>
  <c r="AL148"/>
  <c r="AM148"/>
  <c r="AL149"/>
  <c r="AM149"/>
  <c r="AL150"/>
  <c r="AM150"/>
  <c r="AL151"/>
  <c r="AM151"/>
  <c r="AL152"/>
  <c r="AM152"/>
  <c r="AL153"/>
  <c r="AM153"/>
  <c r="AL154"/>
  <c r="AM154"/>
  <c r="AL155"/>
  <c r="AM155"/>
  <c r="AL156"/>
  <c r="AM156"/>
  <c r="AL157"/>
  <c r="AM157"/>
  <c r="AL158"/>
  <c r="AM158"/>
  <c r="AL159"/>
  <c r="AM159"/>
  <c r="AL160"/>
  <c r="AM160"/>
  <c r="AL161"/>
  <c r="AM161"/>
  <c r="AL162"/>
  <c r="AM162"/>
  <c r="AL163"/>
  <c r="AM163"/>
  <c r="AL164"/>
  <c r="AM164"/>
  <c r="AL165"/>
  <c r="AM165"/>
  <c r="AL166"/>
  <c r="AM166"/>
  <c r="AL167"/>
  <c r="AM167"/>
  <c r="AL168"/>
  <c r="AM168"/>
  <c r="AL169"/>
  <c r="AM169"/>
  <c r="AL170"/>
  <c r="AM170"/>
  <c r="AL171"/>
  <c r="AM171"/>
  <c r="AL172"/>
  <c r="AM172"/>
  <c r="AL173"/>
  <c r="AM173"/>
  <c r="AL174"/>
  <c r="AM174"/>
  <c r="AL175"/>
  <c r="AM175"/>
  <c r="AL176"/>
  <c r="AM176"/>
  <c r="AL177"/>
  <c r="AM177"/>
  <c r="AL178"/>
  <c r="AM178"/>
  <c r="AL179"/>
  <c r="AM179"/>
  <c r="AL180"/>
  <c r="AM180"/>
  <c r="AL181"/>
  <c r="AM181"/>
  <c r="AL182"/>
  <c r="AM182"/>
  <c r="AL183"/>
  <c r="AM183"/>
  <c r="AL184"/>
  <c r="AM184"/>
  <c r="AL185"/>
  <c r="AM185"/>
  <c r="AL186"/>
  <c r="AM186"/>
  <c r="AL187"/>
  <c r="AM187"/>
  <c r="AL188"/>
  <c r="AM188"/>
  <c r="AL189"/>
  <c r="AM189"/>
  <c r="AL190"/>
  <c r="AM190"/>
  <c r="AL191"/>
  <c r="AM191"/>
  <c r="AL192"/>
  <c r="AM192"/>
  <c r="AL193"/>
  <c r="AM193"/>
  <c r="AL194"/>
  <c r="AM194"/>
  <c r="AL195"/>
  <c r="AM195"/>
  <c r="AL196"/>
  <c r="AM196"/>
  <c r="AL197"/>
  <c r="AM197"/>
  <c r="AL198"/>
  <c r="AM198"/>
  <c r="AL199"/>
  <c r="AM199"/>
  <c r="AL200"/>
  <c r="AM200"/>
  <c r="AL201"/>
  <c r="AM201"/>
  <c r="AL202"/>
  <c r="AM202"/>
  <c r="AL203"/>
  <c r="AM203"/>
  <c r="AL204"/>
  <c r="AM204"/>
  <c r="AL205"/>
  <c r="AM205"/>
  <c r="AL206"/>
  <c r="AM206"/>
  <c r="AL207"/>
  <c r="AM207"/>
  <c r="AL208"/>
  <c r="AM208"/>
  <c r="AL209"/>
  <c r="AM209"/>
  <c r="AL210"/>
  <c r="AM210"/>
  <c r="AL211"/>
  <c r="AM211"/>
  <c r="AL212"/>
  <c r="AM212"/>
  <c r="AL213"/>
  <c r="AM213"/>
  <c r="AL214"/>
  <c r="AM214"/>
  <c r="AL215"/>
  <c r="AM215"/>
  <c r="AL216"/>
  <c r="AM216"/>
  <c r="AL217"/>
  <c r="AM217"/>
  <c r="AL218"/>
  <c r="AM218"/>
  <c r="AL219"/>
  <c r="AM219"/>
  <c r="AL220"/>
  <c r="AM220"/>
  <c r="AL221"/>
  <c r="AM221"/>
  <c r="AL222"/>
  <c r="AM222"/>
  <c r="AL223"/>
  <c r="AM223"/>
  <c r="AL224"/>
  <c r="AM224"/>
  <c r="AL225"/>
  <c r="AM225"/>
  <c r="AL226"/>
  <c r="AM226"/>
  <c r="AL227"/>
  <c r="AM227"/>
  <c r="AL228"/>
  <c r="AM228"/>
  <c r="AL229"/>
  <c r="AM229"/>
  <c r="AL230"/>
  <c r="AM230"/>
  <c r="AL231"/>
  <c r="AM231"/>
  <c r="AL232"/>
  <c r="AM232"/>
  <c r="AL233"/>
  <c r="AM233"/>
  <c r="AL234"/>
  <c r="AM234"/>
  <c r="AL235"/>
  <c r="AM235"/>
  <c r="AL236"/>
  <c r="AM236"/>
  <c r="AL237"/>
  <c r="AM237"/>
  <c r="AL238"/>
  <c r="AM238"/>
  <c r="AL239"/>
  <c r="AM239"/>
  <c r="AL240"/>
  <c r="AM240"/>
  <c r="AL241"/>
  <c r="AM241"/>
  <c r="AL242"/>
  <c r="AM242"/>
  <c r="AL243"/>
  <c r="AM243"/>
  <c r="AL244"/>
  <c r="AM244"/>
  <c r="AL245"/>
  <c r="AM245"/>
  <c r="AL246"/>
  <c r="AM246"/>
  <c r="AL247"/>
  <c r="AM247"/>
  <c r="AL248"/>
  <c r="AM248"/>
  <c r="AL249"/>
  <c r="AM249"/>
  <c r="AL250"/>
  <c r="AM250"/>
  <c r="AL251"/>
  <c r="AM251"/>
  <c r="AL252"/>
  <c r="AM252"/>
  <c r="AL253"/>
  <c r="AM253"/>
  <c r="AL254"/>
  <c r="AM254"/>
  <c r="AL255"/>
  <c r="AM255"/>
  <c r="AL256"/>
  <c r="AM256"/>
  <c r="AL257"/>
  <c r="AM257"/>
  <c r="AL258"/>
  <c r="AM258"/>
  <c r="AL259"/>
  <c r="AM259"/>
  <c r="AL260"/>
  <c r="AM260"/>
  <c r="AL261"/>
  <c r="AM261"/>
  <c r="AL262"/>
  <c r="AM262"/>
  <c r="AL263"/>
  <c r="AM263"/>
  <c r="AL264"/>
  <c r="AM264"/>
  <c r="AL265"/>
  <c r="AM265"/>
  <c r="AL266"/>
  <c r="AM266"/>
  <c r="AL267"/>
  <c r="AM267"/>
  <c r="AL268"/>
  <c r="AM268"/>
  <c r="AL269"/>
  <c r="AM269"/>
  <c r="AL270"/>
  <c r="AM270"/>
  <c r="AL271"/>
  <c r="AM271"/>
  <c r="AL272"/>
  <c r="AM272"/>
  <c r="AL273"/>
  <c r="AM273"/>
  <c r="AL274"/>
  <c r="AM274"/>
  <c r="AL275"/>
  <c r="AM275"/>
  <c r="AL276"/>
  <c r="AM276"/>
  <c r="AL277"/>
  <c r="AM277"/>
  <c r="AL278"/>
  <c r="AM278"/>
  <c r="AL279"/>
  <c r="AM279"/>
  <c r="AL280"/>
  <c r="AM280"/>
  <c r="AL281"/>
  <c r="AM281"/>
  <c r="AL282"/>
  <c r="AM282"/>
  <c r="AL283"/>
  <c r="AM283"/>
  <c r="AL284"/>
  <c r="AM284"/>
  <c r="AL285"/>
  <c r="AM285"/>
  <c r="AL286"/>
  <c r="AM286"/>
  <c r="AL287"/>
  <c r="AM287"/>
  <c r="AL288"/>
  <c r="AM288"/>
  <c r="AL289"/>
  <c r="AM289"/>
  <c r="AL290"/>
  <c r="AM290"/>
  <c r="AL291"/>
  <c r="AM291"/>
  <c r="AL292"/>
  <c r="AM292"/>
  <c r="AL293"/>
  <c r="AM293"/>
  <c r="AL294"/>
  <c r="AM294"/>
  <c r="AL295"/>
  <c r="AM295"/>
  <c r="AL296"/>
  <c r="AM296"/>
  <c r="AL297"/>
  <c r="AM297"/>
  <c r="AL298"/>
  <c r="AM298"/>
  <c r="AL299"/>
  <c r="AM299"/>
  <c r="AL300"/>
  <c r="AM300"/>
  <c r="AL301"/>
  <c r="AM301"/>
  <c r="AL302"/>
  <c r="AM302"/>
  <c r="AL303"/>
  <c r="AM303"/>
  <c r="AL304"/>
  <c r="AM304"/>
  <c r="AL305"/>
  <c r="AM305"/>
  <c r="AL306"/>
  <c r="AM306"/>
  <c r="AL307"/>
  <c r="AM307"/>
  <c r="AL308"/>
  <c r="AM308"/>
  <c r="AL309"/>
  <c r="AM309"/>
  <c r="AL310"/>
  <c r="AM310"/>
  <c r="AL311"/>
  <c r="AM311"/>
  <c r="AL312"/>
  <c r="AM312"/>
  <c r="AL313"/>
  <c r="AM313"/>
  <c r="AL314"/>
  <c r="AM314"/>
  <c r="AL315"/>
  <c r="AM315"/>
  <c r="AL316"/>
  <c r="AM316"/>
  <c r="AL317"/>
  <c r="AM317"/>
  <c r="AL318"/>
  <c r="AM318"/>
  <c r="AL319"/>
  <c r="AM319"/>
  <c r="AL320"/>
  <c r="AM320"/>
  <c r="AL321"/>
  <c r="AM321"/>
  <c r="AL322"/>
  <c r="AM322"/>
  <c r="AL323"/>
  <c r="AM323"/>
  <c r="AL324"/>
  <c r="AM324"/>
  <c r="AL325"/>
  <c r="AM325"/>
  <c r="AL326"/>
  <c r="AM326"/>
  <c r="AL327"/>
  <c r="AM327"/>
  <c r="AL328"/>
  <c r="AM328"/>
  <c r="AL329"/>
  <c r="AM329"/>
  <c r="AL330"/>
  <c r="AM330"/>
  <c r="AL331"/>
  <c r="AM331"/>
  <c r="AL332"/>
  <c r="AM332"/>
  <c r="AL333"/>
  <c r="AM333"/>
  <c r="AL334"/>
  <c r="AM334"/>
  <c r="AL335"/>
  <c r="AM335"/>
  <c r="AL336"/>
  <c r="AM336"/>
  <c r="AL337"/>
  <c r="AM337"/>
  <c r="AL338"/>
  <c r="AM338"/>
  <c r="AL339"/>
  <c r="AM339"/>
  <c r="AL340"/>
  <c r="AM340"/>
  <c r="AL341"/>
  <c r="AM341"/>
  <c r="AL342"/>
  <c r="AM342"/>
  <c r="AL343"/>
  <c r="AM343"/>
  <c r="AL344"/>
  <c r="AM344"/>
  <c r="AL345"/>
  <c r="AM345"/>
  <c r="AL346"/>
  <c r="AM346"/>
  <c r="AL347"/>
  <c r="AM347"/>
  <c r="AL348"/>
  <c r="AM348"/>
  <c r="AL349"/>
  <c r="AM349"/>
  <c r="AL350"/>
  <c r="AM350"/>
  <c r="AL351"/>
  <c r="AM351"/>
  <c r="AL352"/>
  <c r="AM352"/>
  <c r="AL353"/>
  <c r="AM353"/>
  <c r="AL354"/>
  <c r="AM354"/>
  <c r="AL355"/>
  <c r="AM355"/>
  <c r="AL356"/>
  <c r="AM356"/>
  <c r="AL357"/>
  <c r="AM357"/>
  <c r="AL358"/>
  <c r="AM358"/>
  <c r="AL359"/>
  <c r="AM359"/>
  <c r="AL360"/>
  <c r="AM360"/>
  <c r="AL361"/>
  <c r="AM361"/>
  <c r="AL362"/>
  <c r="AM362"/>
  <c r="AL363"/>
  <c r="AM363"/>
  <c r="AL364"/>
  <c r="AM364"/>
  <c r="AL365"/>
  <c r="AM365"/>
  <c r="AL366"/>
  <c r="AM366"/>
  <c r="AL367"/>
  <c r="AM367"/>
  <c r="AL368"/>
  <c r="AM368"/>
  <c r="AL369"/>
  <c r="AM369"/>
  <c r="AL370"/>
  <c r="AM370"/>
  <c r="AL371"/>
  <c r="AM371"/>
  <c r="AL372"/>
  <c r="AM372"/>
  <c r="AL373"/>
  <c r="AM373"/>
  <c r="AL374"/>
  <c r="AM374"/>
  <c r="AL375"/>
  <c r="AM375"/>
  <c r="AL376"/>
  <c r="AM376"/>
  <c r="AL377"/>
  <c r="AM377"/>
  <c r="AL378"/>
  <c r="AM378"/>
  <c r="AL379"/>
  <c r="AM379"/>
  <c r="AL380"/>
  <c r="AM380"/>
  <c r="AL381"/>
  <c r="AM381"/>
  <c r="AL382"/>
  <c r="AM382"/>
  <c r="AL383"/>
  <c r="AM383"/>
  <c r="AL384"/>
  <c r="AM384"/>
  <c r="AL385"/>
  <c r="AM385"/>
  <c r="AL386"/>
  <c r="AM386"/>
  <c r="AL387"/>
  <c r="AM387"/>
  <c r="AL388"/>
  <c r="AM388"/>
  <c r="AL389"/>
  <c r="AM389"/>
  <c r="AL390"/>
  <c r="AM390"/>
  <c r="AL391"/>
  <c r="AM391"/>
  <c r="AL392"/>
  <c r="AM392"/>
  <c r="AL393"/>
  <c r="AM393"/>
  <c r="AL394"/>
  <c r="AM394"/>
  <c r="AL395"/>
  <c r="AM395"/>
  <c r="AL396"/>
  <c r="AM396"/>
  <c r="AL397"/>
  <c r="AM397"/>
  <c r="AL398"/>
  <c r="AM398"/>
  <c r="AL399"/>
  <c r="AM399"/>
  <c r="AL400"/>
  <c r="AM400"/>
  <c r="AL401"/>
  <c r="AM401"/>
  <c r="AL402"/>
  <c r="AM402"/>
  <c r="AL403"/>
  <c r="AM403"/>
  <c r="AL404"/>
  <c r="AM404"/>
  <c r="AL405"/>
  <c r="AM405"/>
  <c r="AL406"/>
  <c r="AM406"/>
  <c r="AL407"/>
  <c r="AM407"/>
  <c r="AL408"/>
  <c r="AM408"/>
  <c r="AL409"/>
  <c r="AM409"/>
  <c r="AL410"/>
  <c r="AM410"/>
  <c r="AL411"/>
  <c r="AM411"/>
  <c r="AL412"/>
  <c r="AM412"/>
  <c r="AL413"/>
  <c r="AM413"/>
  <c r="AL414"/>
  <c r="AM414"/>
  <c r="AL415"/>
  <c r="AM415"/>
  <c r="AL416"/>
  <c r="AM416"/>
  <c r="AL417"/>
  <c r="AM417"/>
  <c r="AL418"/>
  <c r="AM418"/>
  <c r="AL419"/>
  <c r="AM419"/>
  <c r="AL420"/>
  <c r="AM420"/>
  <c r="AL421"/>
  <c r="AM421"/>
  <c r="AL422"/>
  <c r="AM422"/>
  <c r="AL423"/>
  <c r="AM423"/>
  <c r="AL424"/>
  <c r="AM424"/>
  <c r="AL425"/>
  <c r="AM425"/>
  <c r="AL426"/>
  <c r="AM426"/>
  <c r="AL427"/>
  <c r="AM427"/>
  <c r="AL428"/>
  <c r="AM428"/>
  <c r="AL429"/>
  <c r="AM429"/>
  <c r="AL430"/>
  <c r="AM430"/>
  <c r="AL431"/>
  <c r="AM431"/>
  <c r="AL432"/>
  <c r="AM432"/>
  <c r="AL433"/>
  <c r="AM433"/>
  <c r="AL434"/>
  <c r="AM434"/>
  <c r="AL435"/>
  <c r="AM435"/>
  <c r="AL436"/>
  <c r="AM436"/>
  <c r="AL437"/>
  <c r="AM437"/>
  <c r="AL438"/>
  <c r="AM438"/>
  <c r="AL439"/>
  <c r="AM439"/>
  <c r="AL440"/>
  <c r="AM440"/>
  <c r="AL441"/>
  <c r="AM441"/>
  <c r="AL442"/>
  <c r="AM442"/>
  <c r="AL443"/>
  <c r="AM443"/>
  <c r="AL444"/>
  <c r="AM444"/>
  <c r="AL445"/>
  <c r="AM445"/>
  <c r="AL446"/>
  <c r="AM446"/>
  <c r="AL447"/>
  <c r="AM447"/>
  <c r="AL448"/>
  <c r="AM448"/>
  <c r="AL449"/>
  <c r="AM449"/>
  <c r="AL450"/>
  <c r="AM450"/>
  <c r="AL451"/>
  <c r="AM451"/>
  <c r="AL452"/>
  <c r="AM452"/>
  <c r="AL453"/>
  <c r="AM453"/>
  <c r="AL454"/>
  <c r="AM454"/>
  <c r="AL455"/>
  <c r="AM455"/>
  <c r="AL456"/>
  <c r="AM456"/>
  <c r="AL457"/>
  <c r="AM457"/>
  <c r="AL458"/>
  <c r="AM458"/>
  <c r="AL459"/>
  <c r="AM459"/>
  <c r="AL460"/>
  <c r="AM460"/>
  <c r="AL461"/>
  <c r="AM461"/>
  <c r="AL462"/>
  <c r="AM462"/>
  <c r="AL463"/>
  <c r="AM463"/>
  <c r="AL464"/>
  <c r="AM464"/>
  <c r="AL465"/>
  <c r="AM465"/>
  <c r="AL466"/>
  <c r="AM466"/>
  <c r="AL467"/>
  <c r="AM467"/>
  <c r="AL468"/>
  <c r="AM468"/>
  <c r="AL469"/>
  <c r="AM469"/>
  <c r="AL470"/>
  <c r="AM470"/>
  <c r="AL471"/>
  <c r="AM471"/>
  <c r="AL472"/>
  <c r="AM472"/>
  <c r="AL473"/>
  <c r="AM473"/>
  <c r="AL474"/>
  <c r="AM474"/>
  <c r="AL475"/>
  <c r="AM475"/>
  <c r="AL476"/>
  <c r="AM476"/>
  <c r="AL477"/>
  <c r="AM477"/>
  <c r="AL478"/>
  <c r="AM478"/>
  <c r="AL479"/>
  <c r="AM479"/>
  <c r="AL480"/>
  <c r="AM480"/>
  <c r="AL481"/>
  <c r="AM481"/>
  <c r="AL482"/>
  <c r="AM482"/>
  <c r="AL483"/>
  <c r="AM483"/>
  <c r="AL484"/>
  <c r="AM484"/>
  <c r="AL485"/>
  <c r="AM485"/>
  <c r="AL486"/>
  <c r="AM486"/>
  <c r="AL487"/>
  <c r="AM487"/>
  <c r="AL488"/>
  <c r="AM488"/>
  <c r="AL489"/>
  <c r="AM489"/>
  <c r="AL490"/>
  <c r="AM490"/>
  <c r="AL491"/>
  <c r="AM491"/>
  <c r="AL492"/>
  <c r="AM492"/>
  <c r="AL493"/>
  <c r="AM493"/>
  <c r="AL494"/>
  <c r="AM494"/>
  <c r="AL495"/>
  <c r="AM495"/>
  <c r="AL496"/>
  <c r="AM496"/>
  <c r="AL497"/>
  <c r="AM497"/>
  <c r="AL498"/>
  <c r="AM498"/>
  <c r="AL499"/>
  <c r="AM499"/>
  <c r="AL500"/>
  <c r="AM500"/>
  <c r="AL501"/>
  <c r="AM501"/>
  <c r="AL502"/>
  <c r="AM502"/>
  <c r="AL503"/>
  <c r="AM503"/>
  <c r="AL504"/>
  <c r="AM504"/>
  <c r="AL505"/>
  <c r="AM505"/>
  <c r="AL506"/>
  <c r="AM506"/>
  <c r="AL507"/>
  <c r="AM507"/>
  <c r="AL508"/>
  <c r="AM508"/>
  <c r="AL509"/>
  <c r="AM509"/>
  <c r="AL510"/>
  <c r="AM510"/>
  <c r="AL511"/>
  <c r="AM511"/>
  <c r="AL512"/>
  <c r="AM512"/>
  <c r="AL513"/>
  <c r="AM513"/>
  <c r="AL514"/>
  <c r="AM514"/>
  <c r="AL515"/>
  <c r="AM515"/>
  <c r="AL516"/>
  <c r="AM516"/>
  <c r="AL517"/>
  <c r="AM517"/>
  <c r="AL518"/>
  <c r="AM518"/>
  <c r="AL519"/>
  <c r="AM519"/>
  <c r="AL520"/>
  <c r="AM520"/>
  <c r="AL521"/>
  <c r="AM521"/>
  <c r="AL522"/>
  <c r="AM522"/>
  <c r="AL523"/>
  <c r="AM523"/>
  <c r="AL524"/>
  <c r="AM524"/>
  <c r="AL525"/>
  <c r="AM525"/>
  <c r="AL526"/>
  <c r="AM526"/>
  <c r="AL527"/>
  <c r="AM527"/>
  <c r="AL528"/>
  <c r="AM528"/>
  <c r="AL529"/>
  <c r="AM529"/>
  <c r="AL530"/>
  <c r="AM530"/>
  <c r="AL531"/>
  <c r="AM531"/>
  <c r="AL532"/>
  <c r="AM532"/>
  <c r="AL533"/>
  <c r="AM533"/>
  <c r="AL534"/>
  <c r="AM534"/>
  <c r="AL535"/>
  <c r="AM535"/>
  <c r="AL536"/>
  <c r="AM536"/>
  <c r="AL537"/>
  <c r="AM537"/>
  <c r="AL538"/>
  <c r="AM538"/>
  <c r="AL539"/>
  <c r="AM539"/>
  <c r="AL540"/>
  <c r="AM540"/>
  <c r="AL541"/>
  <c r="AM541"/>
  <c r="AL542"/>
  <c r="AM542"/>
  <c r="AL543"/>
  <c r="AM543"/>
  <c r="AL544"/>
  <c r="AM544"/>
  <c r="AL545"/>
  <c r="AM545"/>
  <c r="AL546"/>
  <c r="AM546"/>
  <c r="AL547"/>
  <c r="AM547"/>
  <c r="AL548"/>
  <c r="AM548"/>
  <c r="AL549"/>
  <c r="AM549"/>
  <c r="AL550"/>
  <c r="AM550"/>
  <c r="AL551"/>
  <c r="AM551"/>
  <c r="AL552"/>
  <c r="AM552"/>
  <c r="AL553"/>
  <c r="AM553"/>
  <c r="AL554"/>
  <c r="AM554"/>
  <c r="AL555"/>
  <c r="AM555"/>
  <c r="AL556"/>
  <c r="AM556"/>
  <c r="AL557"/>
  <c r="AM557"/>
  <c r="AL558"/>
  <c r="AM558"/>
  <c r="AL559"/>
  <c r="AM559"/>
  <c r="AL560"/>
  <c r="AM560"/>
  <c r="AL561"/>
  <c r="AM561"/>
  <c r="AL562"/>
  <c r="AM562"/>
  <c r="AL563"/>
  <c r="AM563"/>
  <c r="AL564"/>
  <c r="AM564"/>
  <c r="AL565"/>
  <c r="AM565"/>
  <c r="AL566"/>
  <c r="AM566"/>
  <c r="AL567"/>
  <c r="AM567"/>
  <c r="AL568"/>
  <c r="AM568"/>
  <c r="AL569"/>
  <c r="AM569"/>
  <c r="AL570"/>
  <c r="AM570"/>
  <c r="AL571"/>
  <c r="AM571"/>
  <c r="AL572"/>
  <c r="AM572"/>
  <c r="AL573"/>
  <c r="AM573"/>
  <c r="AL574"/>
  <c r="AM574"/>
  <c r="AL575"/>
  <c r="AM575"/>
  <c r="AL576"/>
  <c r="AM576"/>
  <c r="AL577"/>
  <c r="AM577"/>
  <c r="AL578"/>
  <c r="AM578"/>
  <c r="AL579"/>
  <c r="AM579"/>
  <c r="AL580"/>
  <c r="AM580"/>
  <c r="AL581"/>
  <c r="AM581"/>
  <c r="AL582"/>
  <c r="AM582"/>
  <c r="AL583"/>
  <c r="AM583"/>
  <c r="AL584"/>
  <c r="AM584"/>
  <c r="AL585"/>
  <c r="AM585"/>
  <c r="AL586"/>
  <c r="AM586"/>
  <c r="AL587"/>
  <c r="AM587"/>
  <c r="AL588"/>
  <c r="AM588"/>
  <c r="AL589"/>
  <c r="AM589"/>
  <c r="AL590"/>
  <c r="AM590"/>
  <c r="AL591"/>
  <c r="AM591"/>
  <c r="AL592"/>
  <c r="AM592"/>
  <c r="AL593"/>
  <c r="AM593"/>
  <c r="AL594"/>
  <c r="AM594"/>
  <c r="AL595"/>
  <c r="AM595"/>
  <c r="AL596"/>
  <c r="AM596"/>
  <c r="AL597"/>
  <c r="AM597"/>
  <c r="AL598"/>
  <c r="AM598"/>
  <c r="AL599"/>
  <c r="AM599"/>
  <c r="AL600"/>
  <c r="AM600"/>
  <c r="AL3"/>
  <c r="AM3"/>
  <c r="AM2"/>
  <c r="AL2"/>
  <c r="H12" i="6" l="1"/>
  <c r="I11"/>
  <c r="E11" s="1"/>
  <c r="H10"/>
  <c r="I9"/>
  <c r="E9" s="1"/>
  <c r="H8"/>
  <c r="H9"/>
  <c r="H13"/>
  <c r="I12"/>
  <c r="E12" s="1"/>
  <c r="H11"/>
  <c r="I10"/>
  <c r="E10" s="1"/>
  <c r="I8"/>
  <c r="H22"/>
  <c r="I21"/>
  <c r="E21" s="1"/>
  <c r="H20"/>
  <c r="I19"/>
  <c r="E19" s="1"/>
  <c r="H18"/>
  <c r="I13"/>
  <c r="E13" s="1"/>
  <c r="I22"/>
  <c r="E22" s="1"/>
  <c r="H21"/>
  <c r="I20"/>
  <c r="E20" s="1"/>
  <c r="H19"/>
  <c r="I18"/>
  <c r="I12" i="5"/>
  <c r="I10"/>
  <c r="I11"/>
  <c r="AN559" i="1"/>
  <c r="I8" i="5"/>
  <c r="AN597" i="1"/>
  <c r="AN575"/>
  <c r="AN567"/>
  <c r="AN563"/>
  <c r="AN561"/>
  <c r="AN560"/>
  <c r="AN599"/>
  <c r="AN598"/>
  <c r="AN595"/>
  <c r="AN585"/>
  <c r="AN579"/>
  <c r="AN577"/>
  <c r="AN576"/>
  <c r="H8" i="5"/>
  <c r="AN591" i="1"/>
  <c r="AN589"/>
  <c r="AN588"/>
  <c r="AN586"/>
  <c r="AN583"/>
  <c r="AN571"/>
  <c r="AN569"/>
  <c r="AN568"/>
  <c r="AN593"/>
  <c r="AN592"/>
  <c r="AN581"/>
  <c r="AN580"/>
  <c r="AN573"/>
  <c r="AN572"/>
  <c r="AN565"/>
  <c r="AN564"/>
  <c r="AN557"/>
  <c r="AN556"/>
  <c r="AN555"/>
  <c r="AN554"/>
  <c r="AN461"/>
  <c r="AN445"/>
  <c r="AN441"/>
  <c r="AN440"/>
  <c r="AN432"/>
  <c r="AN186"/>
  <c r="AN122"/>
  <c r="AN97"/>
  <c r="AN89"/>
  <c r="AN81"/>
  <c r="AN73"/>
  <c r="AN70"/>
  <c r="AN63"/>
  <c r="AN61"/>
  <c r="AN45"/>
  <c r="AN39"/>
  <c r="AN25"/>
  <c r="AN600"/>
  <c r="AN596"/>
  <c r="AN594"/>
  <c r="AN590"/>
  <c r="AN587"/>
  <c r="AN584"/>
  <c r="AN582"/>
  <c r="AN578"/>
  <c r="AN574"/>
  <c r="AN570"/>
  <c r="AN566"/>
  <c r="AN562"/>
  <c r="AN558"/>
  <c r="AN429"/>
  <c r="AN377"/>
  <c r="AN369"/>
  <c r="AN365"/>
  <c r="AN350"/>
  <c r="AN343"/>
  <c r="AN338"/>
  <c r="AN250"/>
  <c r="AN225"/>
  <c r="AN198"/>
  <c r="AN193"/>
  <c r="AN190"/>
  <c r="AN189"/>
  <c r="AN548"/>
  <c r="AN545"/>
  <c r="AN538"/>
  <c r="AN537"/>
  <c r="AN532"/>
  <c r="AN493"/>
  <c r="AN533"/>
  <c r="AN531"/>
  <c r="AN530"/>
  <c r="AN334"/>
  <c r="AN314"/>
  <c r="AN289"/>
  <c r="AN282"/>
  <c r="AN262"/>
  <c r="AN257"/>
  <c r="AN253"/>
  <c r="AN249"/>
  <c r="AN161"/>
  <c r="AN134"/>
  <c r="AN129"/>
  <c r="AN125"/>
  <c r="AN121"/>
  <c r="AN427"/>
  <c r="AN529"/>
  <c r="AN528"/>
  <c r="AN331"/>
  <c r="AN321"/>
  <c r="AN317"/>
  <c r="AN185"/>
  <c r="AN527"/>
  <c r="AN526"/>
  <c r="AN313"/>
  <c r="AN310"/>
  <c r="AN308"/>
  <c r="AN182"/>
  <c r="AN180"/>
  <c r="AN179"/>
  <c r="AN177"/>
  <c r="AN102"/>
  <c r="AN98"/>
  <c r="AN95"/>
  <c r="AN426"/>
  <c r="AN421"/>
  <c r="AN419"/>
  <c r="AN418"/>
  <c r="AN417"/>
  <c r="AN414"/>
  <c r="AN246"/>
  <c r="AN244"/>
  <c r="AN118"/>
  <c r="AN116"/>
  <c r="AN115"/>
  <c r="AN113"/>
  <c r="AN82"/>
  <c r="AN79"/>
  <c r="AN516"/>
  <c r="AN509"/>
  <c r="AN505"/>
  <c r="AN504"/>
  <c r="AN496"/>
  <c r="AN491"/>
  <c r="AN490"/>
  <c r="AN485"/>
  <c r="AN483"/>
  <c r="AN482"/>
  <c r="AN481"/>
  <c r="AN409"/>
  <c r="AN401"/>
  <c r="AN397"/>
  <c r="AN396"/>
  <c r="AN388"/>
  <c r="AN381"/>
  <c r="AN380"/>
  <c r="AN294"/>
  <c r="AN290"/>
  <c r="AN287"/>
  <c r="AN286"/>
  <c r="AN230"/>
  <c r="AN226"/>
  <c r="AN223"/>
  <c r="AN222"/>
  <c r="AN166"/>
  <c r="AN162"/>
  <c r="AN159"/>
  <c r="AN158"/>
  <c r="AN94"/>
  <c r="AN11"/>
  <c r="AN524"/>
  <c r="AN517"/>
  <c r="AN515"/>
  <c r="AN514"/>
  <c r="AN513"/>
  <c r="AN477"/>
  <c r="AN473"/>
  <c r="AN472"/>
  <c r="AN464"/>
  <c r="AN459"/>
  <c r="AN458"/>
  <c r="AN453"/>
  <c r="AN451"/>
  <c r="AN450"/>
  <c r="AN449"/>
  <c r="AN413"/>
  <c r="AN407"/>
  <c r="AN406"/>
  <c r="AN358"/>
  <c r="AN348"/>
  <c r="AN307"/>
  <c r="AN306"/>
  <c r="AN305"/>
  <c r="AN303"/>
  <c r="AN298"/>
  <c r="AN274"/>
  <c r="AN269"/>
  <c r="AN260"/>
  <c r="AN259"/>
  <c r="AN175"/>
  <c r="AN174"/>
  <c r="AN170"/>
  <c r="AN169"/>
  <c r="AN154"/>
  <c r="AN146"/>
  <c r="AN141"/>
  <c r="AN132"/>
  <c r="AN131"/>
  <c r="AN93"/>
  <c r="AN92"/>
  <c r="AN91"/>
  <c r="AN59"/>
  <c r="AN53"/>
  <c r="AN51"/>
  <c r="AN375"/>
  <c r="AN374"/>
  <c r="AN333"/>
  <c r="AN329"/>
  <c r="AN325"/>
  <c r="AN323"/>
  <c r="AN243"/>
  <c r="AN241"/>
  <c r="AN239"/>
  <c r="AN238"/>
  <c r="AN234"/>
  <c r="AN233"/>
  <c r="AN218"/>
  <c r="AN210"/>
  <c r="AN205"/>
  <c r="AN196"/>
  <c r="AN195"/>
  <c r="AN111"/>
  <c r="AN110"/>
  <c r="AN106"/>
  <c r="AN105"/>
  <c r="AN77"/>
  <c r="AN75"/>
  <c r="I9" i="5"/>
  <c r="H12"/>
  <c r="H10"/>
  <c r="H13"/>
  <c r="H9"/>
  <c r="H11"/>
  <c r="I21"/>
  <c r="I19"/>
  <c r="I13"/>
  <c r="H22"/>
  <c r="H20"/>
  <c r="H18"/>
  <c r="I22"/>
  <c r="I20"/>
  <c r="I18"/>
  <c r="H21"/>
  <c r="H19"/>
  <c r="AN552" i="1"/>
  <c r="AN551"/>
  <c r="AN550"/>
  <c r="AN549"/>
  <c r="AN544"/>
  <c r="AN543"/>
  <c r="AN542"/>
  <c r="AN541"/>
  <c r="AN540"/>
  <c r="AN536"/>
  <c r="AN535"/>
  <c r="AN534"/>
  <c r="AN525"/>
  <c r="AN523"/>
  <c r="AN522"/>
  <c r="AN521"/>
  <c r="AN520"/>
  <c r="AN519"/>
  <c r="AN518"/>
  <c r="AN512"/>
  <c r="AN507"/>
  <c r="AN506"/>
  <c r="AN501"/>
  <c r="AN499"/>
  <c r="AN498"/>
  <c r="AN497"/>
  <c r="AN489"/>
  <c r="AN488"/>
  <c r="AN480"/>
  <c r="AN475"/>
  <c r="AN474"/>
  <c r="AN469"/>
  <c r="AN467"/>
  <c r="AN466"/>
  <c r="AN465"/>
  <c r="AN457"/>
  <c r="AN456"/>
  <c r="AN448"/>
  <c r="AN443"/>
  <c r="AN442"/>
  <c r="AN437"/>
  <c r="AN435"/>
  <c r="AN434"/>
  <c r="AN433"/>
  <c r="AN425"/>
  <c r="AN424"/>
  <c r="AN410"/>
  <c r="AN404"/>
  <c r="AN399"/>
  <c r="AN398"/>
  <c r="AN393"/>
  <c r="AN391"/>
  <c r="AN390"/>
  <c r="AN385"/>
  <c r="AN383"/>
  <c r="AN382"/>
  <c r="AN372"/>
  <c r="AN368"/>
  <c r="AN367"/>
  <c r="AN366"/>
  <c r="AN363"/>
  <c r="AN361"/>
  <c r="AN354"/>
  <c r="AN353"/>
  <c r="AN347"/>
  <c r="AN346"/>
  <c r="AN341"/>
  <c r="AN339"/>
  <c r="AN337"/>
  <c r="AN336"/>
  <c r="AN335"/>
  <c r="AN327"/>
  <c r="AN326"/>
  <c r="AN322"/>
  <c r="AN320"/>
  <c r="AN319"/>
  <c r="AN318"/>
  <c r="AN302"/>
  <c r="AN301"/>
  <c r="AN297"/>
  <c r="AN292"/>
  <c r="AN291"/>
  <c r="AN285"/>
  <c r="AN281"/>
  <c r="AN278"/>
  <c r="AN276"/>
  <c r="AN275"/>
  <c r="AN273"/>
  <c r="AN271"/>
  <c r="AN270"/>
  <c r="AN266"/>
  <c r="AN265"/>
  <c r="AN258"/>
  <c r="AN255"/>
  <c r="AN254"/>
  <c r="AN242"/>
  <c r="AN237"/>
  <c r="AN228"/>
  <c r="AN227"/>
  <c r="AN221"/>
  <c r="AN217"/>
  <c r="AN214"/>
  <c r="AN212"/>
  <c r="AN211"/>
  <c r="AN209"/>
  <c r="AN207"/>
  <c r="AN206"/>
  <c r="AN202"/>
  <c r="AN201"/>
  <c r="AN194"/>
  <c r="AN191"/>
  <c r="AN178"/>
  <c r="AN173"/>
  <c r="AN164"/>
  <c r="AN163"/>
  <c r="AN157"/>
  <c r="AN153"/>
  <c r="AN150"/>
  <c r="AN148"/>
  <c r="AN147"/>
  <c r="AN145"/>
  <c r="AN143"/>
  <c r="AN142"/>
  <c r="AN138"/>
  <c r="AN137"/>
  <c r="AN130"/>
  <c r="AN127"/>
  <c r="AN126"/>
  <c r="AN114"/>
  <c r="AN109"/>
  <c r="AN100"/>
  <c r="AN99"/>
  <c r="AN90"/>
  <c r="AN87"/>
  <c r="AN86"/>
  <c r="AN85"/>
  <c r="AN84"/>
  <c r="AN83"/>
  <c r="AN78"/>
  <c r="AN74"/>
  <c r="AN71"/>
  <c r="AN69"/>
  <c r="AN67"/>
  <c r="AN55"/>
  <c r="AN47"/>
  <c r="AN43"/>
  <c r="AN37"/>
  <c r="AN35"/>
  <c r="AN511"/>
  <c r="AN502"/>
  <c r="AN500"/>
  <c r="AN495"/>
  <c r="AN486"/>
  <c r="AN484"/>
  <c r="AN479"/>
  <c r="AN470"/>
  <c r="AN468"/>
  <c r="AN463"/>
  <c r="AN454"/>
  <c r="AN452"/>
  <c r="AN447"/>
  <c r="AN438"/>
  <c r="AN436"/>
  <c r="AN431"/>
  <c r="AN422"/>
  <c r="AN420"/>
  <c r="AN415"/>
  <c r="AN389"/>
  <c r="AN359"/>
  <c r="AN553"/>
  <c r="AN546"/>
  <c r="AN510"/>
  <c r="AN508"/>
  <c r="AN503"/>
  <c r="AN494"/>
  <c r="AN492"/>
  <c r="AN487"/>
  <c r="AN478"/>
  <c r="AN476"/>
  <c r="AN471"/>
  <c r="AN462"/>
  <c r="AN460"/>
  <c r="AN455"/>
  <c r="AN446"/>
  <c r="AN444"/>
  <c r="AN439"/>
  <c r="AN430"/>
  <c r="AN428"/>
  <c r="AN423"/>
  <c r="AN412"/>
  <c r="AN405"/>
  <c r="AN373"/>
  <c r="AN416"/>
  <c r="AN411"/>
  <c r="AN402"/>
  <c r="AN400"/>
  <c r="AN395"/>
  <c r="AN386"/>
  <c r="AN384"/>
  <c r="AN379"/>
  <c r="AN370"/>
  <c r="AN351"/>
  <c r="AN349"/>
  <c r="AN342"/>
  <c r="AN332"/>
  <c r="AN330"/>
  <c r="AN315"/>
  <c r="AN300"/>
  <c r="AN295"/>
  <c r="AN293"/>
  <c r="AN283"/>
  <c r="AN268"/>
  <c r="AN263"/>
  <c r="AN261"/>
  <c r="AN251"/>
  <c r="AN236"/>
  <c r="AN231"/>
  <c r="AN229"/>
  <c r="AN219"/>
  <c r="AN204"/>
  <c r="AN199"/>
  <c r="AN197"/>
  <c r="AN187"/>
  <c r="AN172"/>
  <c r="AN167"/>
  <c r="AN165"/>
  <c r="AN155"/>
  <c r="AN140"/>
  <c r="AN135"/>
  <c r="AN133"/>
  <c r="AN123"/>
  <c r="AN108"/>
  <c r="AN103"/>
  <c r="AN101"/>
  <c r="AN60"/>
  <c r="AN58"/>
  <c r="AN56"/>
  <c r="AN44"/>
  <c r="AN42"/>
  <c r="AN40"/>
  <c r="AN29"/>
  <c r="AN27"/>
  <c r="AN408"/>
  <c r="AN403"/>
  <c r="AN394"/>
  <c r="AN392"/>
  <c r="AN387"/>
  <c r="AN378"/>
  <c r="AN376"/>
  <c r="AN371"/>
  <c r="AN364"/>
  <c r="AN362"/>
  <c r="AN357"/>
  <c r="AN355"/>
  <c r="AN352"/>
  <c r="AN345"/>
  <c r="AN316"/>
  <c r="AN311"/>
  <c r="AN309"/>
  <c r="AN299"/>
  <c r="AN284"/>
  <c r="AN279"/>
  <c r="AN277"/>
  <c r="AN267"/>
  <c r="AN252"/>
  <c r="AN247"/>
  <c r="AN245"/>
  <c r="AN235"/>
  <c r="AN220"/>
  <c r="AN215"/>
  <c r="AN213"/>
  <c r="AN203"/>
  <c r="AN188"/>
  <c r="AN183"/>
  <c r="AN181"/>
  <c r="AN171"/>
  <c r="AN156"/>
  <c r="AN151"/>
  <c r="AN149"/>
  <c r="AN139"/>
  <c r="AN124"/>
  <c r="AN119"/>
  <c r="AN117"/>
  <c r="AN107"/>
  <c r="AN66"/>
  <c r="AN64"/>
  <c r="AN52"/>
  <c r="AN50"/>
  <c r="AN48"/>
  <c r="AN36"/>
  <c r="AN34"/>
  <c r="AN32"/>
  <c r="AN26"/>
  <c r="AN539"/>
  <c r="AN547"/>
  <c r="AN356"/>
  <c r="AN340"/>
  <c r="AN324"/>
  <c r="AN312"/>
  <c r="AN304"/>
  <c r="AN296"/>
  <c r="AN288"/>
  <c r="AN280"/>
  <c r="AN272"/>
  <c r="AN264"/>
  <c r="AN256"/>
  <c r="AN248"/>
  <c r="AN240"/>
  <c r="AN232"/>
  <c r="AN224"/>
  <c r="AN216"/>
  <c r="AN208"/>
  <c r="AN200"/>
  <c r="AN192"/>
  <c r="AN184"/>
  <c r="AN176"/>
  <c r="AN168"/>
  <c r="AN160"/>
  <c r="AN152"/>
  <c r="AN144"/>
  <c r="AN136"/>
  <c r="AN128"/>
  <c r="AN120"/>
  <c r="AN112"/>
  <c r="AN104"/>
  <c r="AN96"/>
  <c r="AN88"/>
  <c r="AN80"/>
  <c r="AN72"/>
  <c r="AN65"/>
  <c r="AN49"/>
  <c r="AN33"/>
  <c r="AN360"/>
  <c r="AN344"/>
  <c r="AN328"/>
  <c r="AN76"/>
  <c r="AN68"/>
  <c r="AN57"/>
  <c r="AN41"/>
  <c r="AN62"/>
  <c r="AN54"/>
  <c r="AN46"/>
  <c r="AN38"/>
  <c r="AN21"/>
  <c r="AN19"/>
  <c r="AN17"/>
  <c r="AN16"/>
  <c r="AN15"/>
  <c r="AN14"/>
  <c r="AN13"/>
  <c r="AN12"/>
  <c r="AN31"/>
  <c r="AN30"/>
  <c r="AN23"/>
  <c r="AN22"/>
  <c r="AN28"/>
  <c r="AN24"/>
  <c r="AN20"/>
  <c r="AN18"/>
  <c r="AN3"/>
  <c r="AN10"/>
  <c r="AN9"/>
  <c r="AN6"/>
  <c r="AN7"/>
  <c r="AN8"/>
  <c r="AN5"/>
  <c r="AN4"/>
  <c r="AN2"/>
  <c r="H14" i="5" l="1"/>
  <c r="I14"/>
  <c r="H32" i="6"/>
  <c r="I31"/>
  <c r="E31" s="1"/>
  <c r="H30"/>
  <c r="I29"/>
  <c r="E29" s="1"/>
  <c r="H28"/>
  <c r="I27"/>
  <c r="H32" i="5"/>
  <c r="I32"/>
  <c r="I32" i="6"/>
  <c r="E32" s="1"/>
  <c r="H31"/>
  <c r="I30"/>
  <c r="E30" s="1"/>
  <c r="H29"/>
  <c r="I28"/>
  <c r="E28" s="1"/>
  <c r="H27"/>
  <c r="E18"/>
  <c r="I23"/>
  <c r="E23" s="1"/>
  <c r="G19"/>
  <c r="C19" s="1"/>
  <c r="D19"/>
  <c r="G21"/>
  <c r="C21" s="1"/>
  <c r="D21"/>
  <c r="G18"/>
  <c r="C18" s="1"/>
  <c r="D18"/>
  <c r="H23"/>
  <c r="G20"/>
  <c r="C20" s="1"/>
  <c r="D20"/>
  <c r="G22"/>
  <c r="C22" s="1"/>
  <c r="D22"/>
  <c r="E8"/>
  <c r="E14"/>
  <c r="G11"/>
  <c r="C11" s="1"/>
  <c r="D11"/>
  <c r="G13"/>
  <c r="C13" s="1"/>
  <c r="D13"/>
  <c r="G9"/>
  <c r="C9" s="1"/>
  <c r="D9"/>
  <c r="D8"/>
  <c r="G8"/>
  <c r="C8" s="1"/>
  <c r="H14"/>
  <c r="G10"/>
  <c r="C10" s="1"/>
  <c r="D10"/>
  <c r="G12"/>
  <c r="C12" s="1"/>
  <c r="D12"/>
  <c r="I31" i="5"/>
  <c r="I29"/>
  <c r="I27"/>
  <c r="H30"/>
  <c r="H28"/>
  <c r="I30"/>
  <c r="I28"/>
  <c r="H31"/>
  <c r="H29"/>
  <c r="H27"/>
  <c r="G18"/>
  <c r="G19"/>
  <c r="G8"/>
  <c r="G13"/>
  <c r="G32" l="1"/>
  <c r="G14" i="6"/>
  <c r="C14" s="1"/>
  <c r="D14"/>
  <c r="G23"/>
  <c r="C23" s="1"/>
  <c r="D23"/>
  <c r="G27"/>
  <c r="C27" s="1"/>
  <c r="D27"/>
  <c r="H33"/>
  <c r="G29"/>
  <c r="C29" s="1"/>
  <c r="D29"/>
  <c r="G31"/>
  <c r="C31" s="1"/>
  <c r="D31"/>
  <c r="E27"/>
  <c r="I33"/>
  <c r="E33" s="1"/>
  <c r="G28"/>
  <c r="C28" s="1"/>
  <c r="D28"/>
  <c r="G30"/>
  <c r="C30" s="1"/>
  <c r="D30"/>
  <c r="G32"/>
  <c r="C32" s="1"/>
  <c r="D32"/>
  <c r="I33" i="5"/>
  <c r="E33" s="1"/>
  <c r="H33"/>
  <c r="G28"/>
  <c r="G31"/>
  <c r="G30"/>
  <c r="G29"/>
  <c r="G27"/>
  <c r="G11"/>
  <c r="G33" i="6" l="1"/>
  <c r="C33" s="1"/>
  <c r="D33"/>
  <c r="G33" i="5"/>
  <c r="C33" s="1"/>
  <c r="D33"/>
  <c r="G12"/>
  <c r="G22"/>
  <c r="G133"/>
  <c r="G132"/>
  <c r="D65"/>
  <c r="I23"/>
  <c r="H23"/>
  <c r="E343"/>
  <c r="G305"/>
  <c r="G304"/>
  <c r="G297"/>
  <c r="G296"/>
  <c r="G280"/>
  <c r="G281"/>
  <c r="G282"/>
  <c r="G264"/>
  <c r="G265"/>
  <c r="G290" l="1"/>
  <c r="G287"/>
  <c r="G266"/>
  <c r="G203"/>
  <c r="G295"/>
  <c r="D82"/>
  <c r="E83"/>
  <c r="E84"/>
  <c r="E85"/>
  <c r="E86"/>
  <c r="E87"/>
  <c r="D88"/>
  <c r="D90"/>
  <c r="E89"/>
  <c r="D83"/>
  <c r="D84"/>
  <c r="D85"/>
  <c r="D86"/>
  <c r="D87"/>
  <c r="D89"/>
  <c r="E88"/>
  <c r="E90"/>
  <c r="G303"/>
  <c r="G298"/>
  <c r="D343"/>
  <c r="G306"/>
  <c r="G263"/>
  <c r="G23"/>
  <c r="D14"/>
  <c r="E134"/>
  <c r="E130"/>
  <c r="E131"/>
  <c r="E132"/>
  <c r="E129"/>
  <c r="E133"/>
  <c r="D132"/>
  <c r="D129"/>
  <c r="D133"/>
  <c r="H134"/>
  <c r="D134" s="1"/>
  <c r="D130"/>
  <c r="D131"/>
  <c r="D128"/>
  <c r="G48"/>
  <c r="G49"/>
  <c r="G50"/>
  <c r="G51"/>
  <c r="G289"/>
  <c r="D23"/>
  <c r="D29"/>
  <c r="D28"/>
  <c r="D32"/>
  <c r="D13"/>
  <c r="D31"/>
  <c r="D30"/>
  <c r="E30"/>
  <c r="E32"/>
  <c r="E31"/>
  <c r="E13"/>
  <c r="E12"/>
  <c r="E29"/>
  <c r="E28"/>
  <c r="E22"/>
  <c r="D22"/>
  <c r="D12"/>
  <c r="E14"/>
  <c r="I351"/>
  <c r="E351" s="1"/>
  <c r="E27"/>
  <c r="D27"/>
  <c r="G279"/>
  <c r="H351"/>
  <c r="G327"/>
  <c r="E11"/>
  <c r="H185"/>
  <c r="E9"/>
  <c r="E68"/>
  <c r="G334"/>
  <c r="G336"/>
  <c r="G211"/>
  <c r="G210"/>
  <c r="I185"/>
  <c r="E185" s="1"/>
  <c r="G173"/>
  <c r="G171"/>
  <c r="G172"/>
  <c r="H153"/>
  <c r="G128"/>
  <c r="G130"/>
  <c r="G9"/>
  <c r="G326"/>
  <c r="G328"/>
  <c r="E10"/>
  <c r="E344"/>
  <c r="E350"/>
  <c r="G335"/>
  <c r="G318"/>
  <c r="D10"/>
  <c r="D68"/>
  <c r="G129"/>
  <c r="E48"/>
  <c r="E65"/>
  <c r="E66"/>
  <c r="E67"/>
  <c r="E211"/>
  <c r="D66"/>
  <c r="D67"/>
  <c r="E210"/>
  <c r="D211"/>
  <c r="D210"/>
  <c r="E8"/>
  <c r="G21"/>
  <c r="G20"/>
  <c r="D204"/>
  <c r="E204"/>
  <c r="D218"/>
  <c r="D220"/>
  <c r="E219"/>
  <c r="D349"/>
  <c r="E349"/>
  <c r="D18"/>
  <c r="D19"/>
  <c r="D20"/>
  <c r="D21"/>
  <c r="D344"/>
  <c r="I345"/>
  <c r="E345" s="1"/>
  <c r="D8"/>
  <c r="G90"/>
  <c r="E203"/>
  <c r="D219"/>
  <c r="E218"/>
  <c r="E220"/>
  <c r="D350"/>
  <c r="E18"/>
  <c r="E19"/>
  <c r="E20"/>
  <c r="E21"/>
  <c r="G256"/>
  <c r="G131"/>
  <c r="H44"/>
  <c r="H52"/>
  <c r="I142"/>
  <c r="E142" s="1"/>
  <c r="H175"/>
  <c r="I196"/>
  <c r="G204"/>
  <c r="D203"/>
  <c r="H205"/>
  <c r="I212"/>
  <c r="E212" s="1"/>
  <c r="G220"/>
  <c r="G219"/>
  <c r="G218"/>
  <c r="H221"/>
  <c r="D221" s="1"/>
  <c r="H259"/>
  <c r="D259" s="1"/>
  <c r="H267"/>
  <c r="D267" s="1"/>
  <c r="I275"/>
  <c r="H283"/>
  <c r="I291"/>
  <c r="H299"/>
  <c r="D299" s="1"/>
  <c r="I307"/>
  <c r="E307" s="1"/>
  <c r="H321"/>
  <c r="I329"/>
  <c r="E329" s="1"/>
  <c r="H337"/>
  <c r="D337" s="1"/>
  <c r="H345"/>
  <c r="I44"/>
  <c r="E44" s="1"/>
  <c r="I52"/>
  <c r="E69"/>
  <c r="H142"/>
  <c r="I153"/>
  <c r="I175"/>
  <c r="H196"/>
  <c r="I205"/>
  <c r="H212"/>
  <c r="I221"/>
  <c r="E221" s="1"/>
  <c r="I259"/>
  <c r="I267"/>
  <c r="H275"/>
  <c r="I283"/>
  <c r="H291"/>
  <c r="I299"/>
  <c r="E299" s="1"/>
  <c r="H307"/>
  <c r="G317"/>
  <c r="G319"/>
  <c r="G320"/>
  <c r="I321"/>
  <c r="H329"/>
  <c r="I337"/>
  <c r="E337" s="1"/>
  <c r="D9"/>
  <c r="D11"/>
  <c r="G325"/>
  <c r="G170"/>
  <c r="G194"/>
  <c r="G195"/>
  <c r="G343"/>
  <c r="E174"/>
  <c r="E41"/>
  <c r="E335"/>
  <c r="E319"/>
  <c r="E297"/>
  <c r="E281"/>
  <c r="E265"/>
  <c r="E37"/>
  <c r="E139"/>
  <c r="E191"/>
  <c r="E208"/>
  <c r="E280"/>
  <c r="E320"/>
  <c r="E282"/>
  <c r="E201"/>
  <c r="E298"/>
  <c r="E40"/>
  <c r="E42"/>
  <c r="E328"/>
  <c r="E306"/>
  <c r="E290"/>
  <c r="E274"/>
  <c r="E258"/>
  <c r="E172"/>
  <c r="E200"/>
  <c r="E325"/>
  <c r="E334"/>
  <c r="E296"/>
  <c r="E264"/>
  <c r="E336"/>
  <c r="E273"/>
  <c r="G350"/>
  <c r="D217"/>
  <c r="D51"/>
  <c r="D38"/>
  <c r="D209"/>
  <c r="D297"/>
  <c r="D305"/>
  <c r="D296"/>
  <c r="D173"/>
  <c r="D265"/>
  <c r="D335"/>
  <c r="E195"/>
  <c r="C22"/>
  <c r="E194"/>
  <c r="G208"/>
  <c r="G217"/>
  <c r="G349"/>
  <c r="D194"/>
  <c r="D195"/>
  <c r="E180"/>
  <c r="E182"/>
  <c r="E183"/>
  <c r="D181"/>
  <c r="E149"/>
  <c r="E150"/>
  <c r="E152"/>
  <c r="G216"/>
  <c r="G344"/>
  <c r="G174"/>
  <c r="D326"/>
  <c r="D216"/>
  <c r="E216"/>
  <c r="E217"/>
  <c r="G180"/>
  <c r="G184"/>
  <c r="G182"/>
  <c r="D174"/>
  <c r="G89"/>
  <c r="G88"/>
  <c r="G150"/>
  <c r="G41"/>
  <c r="G39"/>
  <c r="G37"/>
  <c r="G152"/>
  <c r="E173"/>
  <c r="E49"/>
  <c r="E255"/>
  <c r="E287"/>
  <c r="E318"/>
  <c r="E209"/>
  <c r="E192"/>
  <c r="E184"/>
  <c r="E171"/>
  <c r="E138"/>
  <c r="E50"/>
  <c r="E38"/>
  <c r="E257"/>
  <c r="E271"/>
  <c r="E289"/>
  <c r="E303"/>
  <c r="E327"/>
  <c r="E140"/>
  <c r="E51"/>
  <c r="E266"/>
  <c r="E305"/>
  <c r="E202"/>
  <c r="E193"/>
  <c r="E181"/>
  <c r="E170"/>
  <c r="E151"/>
  <c r="E141"/>
  <c r="E43"/>
  <c r="E39"/>
  <c r="E256"/>
  <c r="E263"/>
  <c r="E272"/>
  <c r="E279"/>
  <c r="E288"/>
  <c r="E295"/>
  <c r="E304"/>
  <c r="E317"/>
  <c r="E326"/>
  <c r="E333"/>
  <c r="D319"/>
  <c r="D281"/>
  <c r="D152"/>
  <c r="D334"/>
  <c r="D264"/>
  <c r="D139"/>
  <c r="D202"/>
  <c r="D141"/>
  <c r="D273"/>
  <c r="G68"/>
  <c r="G201"/>
  <c r="G42"/>
  <c r="G40"/>
  <c r="G43"/>
  <c r="G66"/>
  <c r="G67"/>
  <c r="G77"/>
  <c r="G193"/>
  <c r="G191"/>
  <c r="D336"/>
  <c r="D328"/>
  <c r="D306"/>
  <c r="D290"/>
  <c r="D274"/>
  <c r="D258"/>
  <c r="D50"/>
  <c r="D140"/>
  <c r="D171"/>
  <c r="D182"/>
  <c r="D192"/>
  <c r="D320"/>
  <c r="D282"/>
  <c r="D43"/>
  <c r="D200"/>
  <c r="D170"/>
  <c r="D41"/>
  <c r="D255"/>
  <c r="D287"/>
  <c r="D325"/>
  <c r="C208"/>
  <c r="D333"/>
  <c r="D317"/>
  <c r="D304"/>
  <c r="D295"/>
  <c r="D288"/>
  <c r="D279"/>
  <c r="D272"/>
  <c r="D263"/>
  <c r="D256"/>
  <c r="D48"/>
  <c r="D138"/>
  <c r="D150"/>
  <c r="D180"/>
  <c r="D184"/>
  <c r="D201"/>
  <c r="D327"/>
  <c r="D303"/>
  <c r="D289"/>
  <c r="D271"/>
  <c r="D257"/>
  <c r="D39"/>
  <c r="D149"/>
  <c r="D172"/>
  <c r="D193"/>
  <c r="D208"/>
  <c r="D191"/>
  <c r="D183"/>
  <c r="D151"/>
  <c r="D37"/>
  <c r="D266"/>
  <c r="D280"/>
  <c r="D298"/>
  <c r="D318"/>
  <c r="G83"/>
  <c r="D40"/>
  <c r="D42"/>
  <c r="G38"/>
  <c r="G141"/>
  <c r="G140"/>
  <c r="G138"/>
  <c r="G272"/>
  <c r="G273"/>
  <c r="G271"/>
  <c r="G74"/>
  <c r="G75"/>
  <c r="G151"/>
  <c r="G87"/>
  <c r="G192"/>
  <c r="G202"/>
  <c r="G257"/>
  <c r="G255"/>
  <c r="G85"/>
  <c r="G10"/>
  <c r="D49"/>
  <c r="G65"/>
  <c r="G149"/>
  <c r="G181"/>
  <c r="G200"/>
  <c r="G82"/>
  <c r="G84"/>
  <c r="G86"/>
  <c r="G139"/>
  <c r="G183"/>
  <c r="G209"/>
  <c r="G258"/>
  <c r="G274"/>
  <c r="G288"/>
  <c r="C75" l="1"/>
  <c r="C74"/>
  <c r="C73"/>
  <c r="C78"/>
  <c r="C76"/>
  <c r="C77"/>
  <c r="C84"/>
  <c r="C86"/>
  <c r="C87"/>
  <c r="C89"/>
  <c r="C82"/>
  <c r="C85"/>
  <c r="C83"/>
  <c r="C88"/>
  <c r="C90"/>
  <c r="D185"/>
  <c r="C133"/>
  <c r="C130"/>
  <c r="C131"/>
  <c r="C129"/>
  <c r="C128"/>
  <c r="C132"/>
  <c r="G52"/>
  <c r="C52" s="1"/>
  <c r="G351"/>
  <c r="C351" s="1"/>
  <c r="C51"/>
  <c r="C49"/>
  <c r="G185"/>
  <c r="C185" s="1"/>
  <c r="C23"/>
  <c r="E23"/>
  <c r="C12"/>
  <c r="C32"/>
  <c r="C29"/>
  <c r="C31"/>
  <c r="C30"/>
  <c r="C28"/>
  <c r="C13"/>
  <c r="G14"/>
  <c r="D351"/>
  <c r="C27"/>
  <c r="C217"/>
  <c r="C343"/>
  <c r="E291"/>
  <c r="C344"/>
  <c r="C171"/>
  <c r="C265"/>
  <c r="C306"/>
  <c r="E321"/>
  <c r="C282"/>
  <c r="C287"/>
  <c r="C298"/>
  <c r="C295"/>
  <c r="C304"/>
  <c r="C334"/>
  <c r="C297"/>
  <c r="C66"/>
  <c r="C40"/>
  <c r="C317"/>
  <c r="C152"/>
  <c r="C174"/>
  <c r="C216"/>
  <c r="G307"/>
  <c r="G291"/>
  <c r="G142"/>
  <c r="D307"/>
  <c r="G329"/>
  <c r="C329" s="1"/>
  <c r="D275"/>
  <c r="G275"/>
  <c r="D345"/>
  <c r="G345"/>
  <c r="C345" s="1"/>
  <c r="G321"/>
  <c r="C321" s="1"/>
  <c r="G299"/>
  <c r="C299" s="1"/>
  <c r="G283"/>
  <c r="C333"/>
  <c r="C9"/>
  <c r="G337"/>
  <c r="G134"/>
  <c r="C134" s="1"/>
  <c r="G153"/>
  <c r="C336"/>
  <c r="C272"/>
  <c r="G212"/>
  <c r="D175"/>
  <c r="G175"/>
  <c r="C256"/>
  <c r="C173"/>
  <c r="C11"/>
  <c r="C280"/>
  <c r="C266"/>
  <c r="C170"/>
  <c r="C37"/>
  <c r="C305"/>
  <c r="C303"/>
  <c r="C320"/>
  <c r="C264"/>
  <c r="C326"/>
  <c r="C328"/>
  <c r="C290"/>
  <c r="C319"/>
  <c r="C50"/>
  <c r="C327"/>
  <c r="C296"/>
  <c r="C335"/>
  <c r="C184"/>
  <c r="C172"/>
  <c r="C193"/>
  <c r="C67"/>
  <c r="C42"/>
  <c r="C48"/>
  <c r="C318"/>
  <c r="C325"/>
  <c r="C289"/>
  <c r="C41"/>
  <c r="C349"/>
  <c r="C210"/>
  <c r="C211"/>
  <c r="C65"/>
  <c r="C68"/>
  <c r="D69"/>
  <c r="G69"/>
  <c r="C69" s="1"/>
  <c r="G44"/>
  <c r="C44" s="1"/>
  <c r="C279"/>
  <c r="C20"/>
  <c r="C18"/>
  <c r="C21"/>
  <c r="C19"/>
  <c r="G267"/>
  <c r="G221"/>
  <c r="C221" s="1"/>
  <c r="C219"/>
  <c r="C203"/>
  <c r="C350"/>
  <c r="G259"/>
  <c r="C218"/>
  <c r="C220"/>
  <c r="G205"/>
  <c r="C204"/>
  <c r="E259"/>
  <c r="C182"/>
  <c r="C195"/>
  <c r="C281"/>
  <c r="G196"/>
  <c r="C8"/>
  <c r="C194"/>
  <c r="C263"/>
  <c r="C191"/>
  <c r="C43"/>
  <c r="C180"/>
  <c r="C151"/>
  <c r="C150"/>
  <c r="C140"/>
  <c r="C39"/>
  <c r="D329"/>
  <c r="C201"/>
  <c r="E52"/>
  <c r="D283"/>
  <c r="D44"/>
  <c r="D321"/>
  <c r="E275"/>
  <c r="C271"/>
  <c r="C38"/>
  <c r="C273"/>
  <c r="C138"/>
  <c r="C141"/>
  <c r="C255"/>
  <c r="C192"/>
  <c r="C257"/>
  <c r="C202"/>
  <c r="E283"/>
  <c r="D212"/>
  <c r="C200"/>
  <c r="C181"/>
  <c r="E153"/>
  <c r="E196"/>
  <c r="D142"/>
  <c r="D52"/>
  <c r="C10"/>
  <c r="D291"/>
  <c r="E267"/>
  <c r="E205"/>
  <c r="D196"/>
  <c r="E175"/>
  <c r="C149"/>
  <c r="D205"/>
  <c r="D153"/>
  <c r="C209"/>
  <c r="C139"/>
  <c r="C274"/>
  <c r="C288"/>
  <c r="C258"/>
  <c r="C183"/>
  <c r="C283" l="1"/>
  <c r="C175"/>
  <c r="C337"/>
  <c r="C267"/>
  <c r="C205"/>
  <c r="C196"/>
  <c r="C14"/>
  <c r="C275"/>
  <c r="C153"/>
  <c r="C307"/>
  <c r="C291"/>
  <c r="C259"/>
  <c r="C212"/>
  <c r="C142"/>
</calcChain>
</file>

<file path=xl/sharedStrings.xml><?xml version="1.0" encoding="utf-8"?>
<sst xmlns="http://schemas.openxmlformats.org/spreadsheetml/2006/main" count="1144" uniqueCount="244">
  <si>
    <t>１週間に４～５日食べる</t>
  </si>
  <si>
    <t>ほとんど食べない</t>
  </si>
  <si>
    <t>おかずのみ</t>
  </si>
  <si>
    <t>食事の用意ができていない</t>
  </si>
  <si>
    <t>食欲がない</t>
  </si>
  <si>
    <t>太りたくない</t>
  </si>
  <si>
    <t>大人もいるが全員ではない</t>
  </si>
  <si>
    <t>１人で</t>
  </si>
  <si>
    <t>食べない</t>
  </si>
  <si>
    <t>いつもしていない</t>
  </si>
  <si>
    <t>整理番号　</t>
    <rPh sb="0" eb="2">
      <t>セイリ</t>
    </rPh>
    <rPh sb="2" eb="4">
      <t>バンゴウ</t>
    </rPh>
    <phoneticPr fontId="19"/>
  </si>
  <si>
    <t>学校名　</t>
    <rPh sb="0" eb="2">
      <t>ガッコウ</t>
    </rPh>
    <rPh sb="2" eb="3">
      <t>メイ</t>
    </rPh>
    <phoneticPr fontId="19"/>
  </si>
  <si>
    <t>男子</t>
    <rPh sb="0" eb="2">
      <t>だんし</t>
    </rPh>
    <phoneticPr fontId="19" type="Hiragana" alignment="distributed"/>
  </si>
  <si>
    <t>女子</t>
    <rPh sb="0" eb="2">
      <t>じょし</t>
    </rPh>
    <phoneticPr fontId="19" type="Hiragana" alignment="distributed"/>
  </si>
  <si>
    <t>全体</t>
    <rPh sb="0" eb="2">
      <t>ぜんたい</t>
    </rPh>
    <phoneticPr fontId="19" type="Hiragana" alignment="distributed"/>
  </si>
  <si>
    <t>②</t>
    <phoneticPr fontId="19" type="Hiragana"/>
  </si>
  <si>
    <t>無回答</t>
    <rPh sb="0" eb="3">
      <t>むかいとう</t>
    </rPh>
    <phoneticPr fontId="19" type="Hiragana" alignment="distributed"/>
  </si>
  <si>
    <t>問２</t>
    <rPh sb="0" eb="1">
      <t>とい</t>
    </rPh>
    <phoneticPr fontId="19" type="Hiragana"/>
  </si>
  <si>
    <t>問３</t>
    <rPh sb="0" eb="1">
      <t>とい</t>
    </rPh>
    <phoneticPr fontId="19" type="Hiragana"/>
  </si>
  <si>
    <t>ほとんど毎日食べる　　</t>
    <rPh sb="4" eb="6">
      <t>まいにち</t>
    </rPh>
    <rPh sb="6" eb="7">
      <t>た</t>
    </rPh>
    <phoneticPr fontId="19" type="Hiragana"/>
  </si>
  <si>
    <t>１週間に２～３日食べる　　</t>
    <rPh sb="1" eb="3">
      <t>しゅうかん</t>
    </rPh>
    <rPh sb="7" eb="8">
      <t>にち</t>
    </rPh>
    <rPh sb="8" eb="9">
      <t>た</t>
    </rPh>
    <phoneticPr fontId="19" type="Hiragana"/>
  </si>
  <si>
    <t>問４</t>
    <rPh sb="0" eb="1">
      <t>とい</t>
    </rPh>
    <phoneticPr fontId="19" type="Hiragana"/>
  </si>
  <si>
    <t>主食＋主菜＋副菜　　</t>
    <rPh sb="0" eb="2">
      <t>しゅしょく</t>
    </rPh>
    <rPh sb="3" eb="5">
      <t>しゅさい</t>
    </rPh>
    <rPh sb="6" eb="8">
      <t>ふくさい</t>
    </rPh>
    <phoneticPr fontId="19" type="Hiragana"/>
  </si>
  <si>
    <t>主食＋主菜</t>
    <rPh sb="0" eb="2">
      <t>しゅしょく</t>
    </rPh>
    <rPh sb="3" eb="4">
      <t>しゅ</t>
    </rPh>
    <rPh sb="4" eb="5">
      <t>さい</t>
    </rPh>
    <phoneticPr fontId="19" type="Hiragana" alignment="distributed"/>
  </si>
  <si>
    <t>主食＋副菜</t>
    <rPh sb="0" eb="2">
      <t>しゅしょく</t>
    </rPh>
    <rPh sb="3" eb="5">
      <t>ふくさい</t>
    </rPh>
    <phoneticPr fontId="19" type="Hiragana" alignment="distributed"/>
  </si>
  <si>
    <t>主食＋飲み物（またはデザート）</t>
    <rPh sb="0" eb="2">
      <t>しゅしょく</t>
    </rPh>
    <rPh sb="3" eb="4">
      <t>の</t>
    </rPh>
    <rPh sb="5" eb="6">
      <t>もの</t>
    </rPh>
    <phoneticPr fontId="19" type="Hiragana" alignment="distributed"/>
  </si>
  <si>
    <t>主食のみ</t>
    <rPh sb="0" eb="2">
      <t>しゅしょく</t>
    </rPh>
    <phoneticPr fontId="19" type="Hiragana" alignment="distributed"/>
  </si>
  <si>
    <t>飲み物のみ</t>
    <rPh sb="0" eb="1">
      <t>の</t>
    </rPh>
    <rPh sb="2" eb="3">
      <t>もの</t>
    </rPh>
    <phoneticPr fontId="19" type="Hiragana" alignment="distributed"/>
  </si>
  <si>
    <t>果物やヨーグルトのみ</t>
    <rPh sb="0" eb="2">
      <t>くだもの</t>
    </rPh>
    <phoneticPr fontId="19" type="Hiragana" alignment="distributed"/>
  </si>
  <si>
    <t>その他</t>
    <rPh sb="2" eb="3">
      <t>た</t>
    </rPh>
    <phoneticPr fontId="19" type="Hiragana" alignment="distributed"/>
  </si>
  <si>
    <t>問５</t>
    <rPh sb="0" eb="1">
      <t>とい</t>
    </rPh>
    <phoneticPr fontId="19" type="Hiragana"/>
  </si>
  <si>
    <t>食べる時間がない　　</t>
    <rPh sb="0" eb="1">
      <t>た</t>
    </rPh>
    <rPh sb="3" eb="5">
      <t>じかん</t>
    </rPh>
    <phoneticPr fontId="19" type="Hiragana"/>
  </si>
  <si>
    <t>いつも食べていない　　　　　　</t>
    <rPh sb="2" eb="7">
      <t>　</t>
    </rPh>
    <phoneticPr fontId="19" type="Hiragana"/>
  </si>
  <si>
    <t>問６</t>
    <rPh sb="0" eb="1">
      <t>とい</t>
    </rPh>
    <phoneticPr fontId="19" type="Hiragana"/>
  </si>
  <si>
    <t>家族全員で　　</t>
    <rPh sb="0" eb="2">
      <t>かぞく</t>
    </rPh>
    <rPh sb="2" eb="4">
      <t>ぜんいん</t>
    </rPh>
    <phoneticPr fontId="19" type="Hiragana"/>
  </si>
  <si>
    <t>子どもだけで　　</t>
    <rPh sb="0" eb="1">
      <t>こ</t>
    </rPh>
    <phoneticPr fontId="19" type="Hiragana"/>
  </si>
  <si>
    <t>問７</t>
    <rPh sb="0" eb="1">
      <t>とい</t>
    </rPh>
    <phoneticPr fontId="19" type="Hiragana"/>
  </si>
  <si>
    <t>問８</t>
    <rPh sb="0" eb="1">
      <t>と</t>
    </rPh>
    <phoneticPr fontId="19" type="Hiragana"/>
  </si>
  <si>
    <t>問９</t>
    <rPh sb="0" eb="1">
      <t>とい</t>
    </rPh>
    <phoneticPr fontId="19" type="Hiragana"/>
  </si>
  <si>
    <t>問１０</t>
    <rPh sb="0" eb="1">
      <t>とい</t>
    </rPh>
    <phoneticPr fontId="19" type="Hiragana"/>
  </si>
  <si>
    <t>問１１</t>
    <rPh sb="0" eb="1">
      <t>とい</t>
    </rPh>
    <phoneticPr fontId="19" type="Hiragana"/>
  </si>
  <si>
    <t>問１２</t>
    <rPh sb="0" eb="1">
      <t>とい</t>
    </rPh>
    <phoneticPr fontId="19" type="Hiragana"/>
  </si>
  <si>
    <t>問１３</t>
    <rPh sb="0" eb="1">
      <t>とい</t>
    </rPh>
    <phoneticPr fontId="19" type="Hiragana"/>
  </si>
  <si>
    <t>問１６</t>
    <rPh sb="0" eb="1">
      <t>とい</t>
    </rPh>
    <phoneticPr fontId="19" type="Hiragana"/>
  </si>
  <si>
    <t>１．体がだるい</t>
    <rPh sb="2" eb="3">
      <t>からだ</t>
    </rPh>
    <phoneticPr fontId="19" type="Hiragana"/>
  </si>
  <si>
    <t>いつも感じる</t>
    <rPh sb="3" eb="4">
      <t>かん</t>
    </rPh>
    <phoneticPr fontId="19" type="Hiragana"/>
  </si>
  <si>
    <t>しばしば感じる</t>
    <phoneticPr fontId="19" type="Hiragana"/>
  </si>
  <si>
    <t>時々感じる</t>
    <phoneticPr fontId="19" type="Hiragana"/>
  </si>
  <si>
    <t>ほとんど感じない</t>
    <rPh sb="4" eb="5">
      <t>かん</t>
    </rPh>
    <phoneticPr fontId="19" type="Hiragana" alignment="distributed"/>
  </si>
  <si>
    <t>問１７</t>
    <rPh sb="0" eb="1">
      <t>とい</t>
    </rPh>
    <phoneticPr fontId="19" type="Hiragana"/>
  </si>
  <si>
    <t>問１</t>
    <phoneticPr fontId="19" type="Hiragana"/>
  </si>
  <si>
    <t>全体</t>
    <phoneticPr fontId="19" type="Hiragana" alignment="distributed"/>
  </si>
  <si>
    <t>米</t>
    <rPh sb="0" eb="1">
      <t>こめ</t>
    </rPh>
    <phoneticPr fontId="19" type="Hiragana"/>
  </si>
  <si>
    <t>主食なし</t>
    <rPh sb="0" eb="2">
      <t>しゅしょく</t>
    </rPh>
    <phoneticPr fontId="19" type="Hiragana" alignment="distributed"/>
  </si>
  <si>
    <t>①</t>
    <phoneticPr fontId="19" type="Hiragana"/>
  </si>
  <si>
    <t>その他（麺類やシリアル、お好み焼きなど）</t>
    <rPh sb="2" eb="3">
      <t>た</t>
    </rPh>
    <rPh sb="4" eb="6">
      <t>めんるい</t>
    </rPh>
    <rPh sb="13" eb="14">
      <t>この</t>
    </rPh>
    <rPh sb="15" eb="16">
      <t>や</t>
    </rPh>
    <phoneticPr fontId="19" type="Hiragana" alignment="distributed"/>
  </si>
  <si>
    <t>性別</t>
    <rPh sb="0" eb="2">
      <t>セイベツ</t>
    </rPh>
    <phoneticPr fontId="6"/>
  </si>
  <si>
    <t>起時</t>
    <rPh sb="0" eb="1">
      <t>オ</t>
    </rPh>
    <rPh sb="1" eb="2">
      <t>ジ</t>
    </rPh>
    <phoneticPr fontId="6"/>
  </si>
  <si>
    <t>起分</t>
    <rPh sb="0" eb="1">
      <t>オ</t>
    </rPh>
    <rPh sb="1" eb="2">
      <t>フン</t>
    </rPh>
    <phoneticPr fontId="6"/>
  </si>
  <si>
    <t>寝時</t>
    <rPh sb="0" eb="1">
      <t>ネ</t>
    </rPh>
    <rPh sb="1" eb="2">
      <t>ジ</t>
    </rPh>
    <phoneticPr fontId="6"/>
  </si>
  <si>
    <t>寝分</t>
    <rPh sb="0" eb="1">
      <t>ネ</t>
    </rPh>
    <rPh sb="1" eb="2">
      <t>フン</t>
    </rPh>
    <phoneticPr fontId="6"/>
  </si>
  <si>
    <t>問2</t>
    <rPh sb="0" eb="1">
      <t>ト</t>
    </rPh>
    <phoneticPr fontId="6"/>
  </si>
  <si>
    <t>問3</t>
    <rPh sb="0" eb="1">
      <t>トイ</t>
    </rPh>
    <phoneticPr fontId="6"/>
  </si>
  <si>
    <t>問4</t>
    <rPh sb="0" eb="1">
      <t>ト</t>
    </rPh>
    <phoneticPr fontId="6"/>
  </si>
  <si>
    <t>主食欄</t>
    <rPh sb="0" eb="2">
      <t>シュショク</t>
    </rPh>
    <rPh sb="2" eb="3">
      <t>ラン</t>
    </rPh>
    <phoneticPr fontId="6"/>
  </si>
  <si>
    <t>分類欄</t>
    <rPh sb="0" eb="2">
      <t>ブンルイ</t>
    </rPh>
    <rPh sb="2" eb="3">
      <t>ラン</t>
    </rPh>
    <phoneticPr fontId="6"/>
  </si>
  <si>
    <t>問6</t>
    <rPh sb="0" eb="1">
      <t>ト</t>
    </rPh>
    <phoneticPr fontId="6"/>
  </si>
  <si>
    <t>問7</t>
    <rPh sb="0" eb="1">
      <t>ト</t>
    </rPh>
    <phoneticPr fontId="6"/>
  </si>
  <si>
    <t>問8</t>
    <rPh sb="0" eb="1">
      <t>ト</t>
    </rPh>
    <phoneticPr fontId="6"/>
  </si>
  <si>
    <t>問9魚</t>
    <rPh sb="0" eb="1">
      <t>ト</t>
    </rPh>
    <rPh sb="2" eb="3">
      <t>サカナ</t>
    </rPh>
    <phoneticPr fontId="6"/>
  </si>
  <si>
    <t>問9野菜</t>
    <rPh sb="0" eb="1">
      <t>ト</t>
    </rPh>
    <rPh sb="2" eb="4">
      <t>ヤサイ</t>
    </rPh>
    <phoneticPr fontId="6"/>
  </si>
  <si>
    <t>問10</t>
    <rPh sb="0" eb="1">
      <t>ト</t>
    </rPh>
    <phoneticPr fontId="6"/>
  </si>
  <si>
    <t>問11</t>
    <rPh sb="0" eb="1">
      <t>ト</t>
    </rPh>
    <phoneticPr fontId="6"/>
  </si>
  <si>
    <t>問12</t>
    <rPh sb="0" eb="1">
      <t>ト</t>
    </rPh>
    <phoneticPr fontId="6"/>
  </si>
  <si>
    <t>問13</t>
    <rPh sb="0" eb="1">
      <t>ト</t>
    </rPh>
    <phoneticPr fontId="6"/>
  </si>
  <si>
    <t>問14_1</t>
    <rPh sb="0" eb="1">
      <t>ト</t>
    </rPh>
    <phoneticPr fontId="6"/>
  </si>
  <si>
    <t>問14_2</t>
    <rPh sb="0" eb="1">
      <t>ト</t>
    </rPh>
    <phoneticPr fontId="6"/>
  </si>
  <si>
    <t>問14_3</t>
    <rPh sb="0" eb="1">
      <t>ト</t>
    </rPh>
    <phoneticPr fontId="6"/>
  </si>
  <si>
    <t>問14_4</t>
    <rPh sb="0" eb="1">
      <t>ト</t>
    </rPh>
    <phoneticPr fontId="6"/>
  </si>
  <si>
    <t>問14_5</t>
    <rPh sb="0" eb="1">
      <t>ト</t>
    </rPh>
    <phoneticPr fontId="6"/>
  </si>
  <si>
    <t>問14_6</t>
    <rPh sb="0" eb="1">
      <t>ト</t>
    </rPh>
    <phoneticPr fontId="6"/>
  </si>
  <si>
    <t>問14_7</t>
    <rPh sb="0" eb="1">
      <t>ト</t>
    </rPh>
    <phoneticPr fontId="6"/>
  </si>
  <si>
    <t>問15</t>
    <rPh sb="0" eb="1">
      <t>ト</t>
    </rPh>
    <phoneticPr fontId="6"/>
  </si>
  <si>
    <t>問16</t>
    <rPh sb="0" eb="1">
      <t>ト</t>
    </rPh>
    <phoneticPr fontId="6"/>
  </si>
  <si>
    <t>問17</t>
    <rPh sb="0" eb="1">
      <t>ト</t>
    </rPh>
    <phoneticPr fontId="6"/>
  </si>
  <si>
    <t>問18</t>
    <rPh sb="0" eb="1">
      <t>ト</t>
    </rPh>
    <phoneticPr fontId="6"/>
  </si>
  <si>
    <t>問19</t>
    <rPh sb="0" eb="1">
      <t>ト</t>
    </rPh>
    <phoneticPr fontId="6"/>
  </si>
  <si>
    <t>問20</t>
    <rPh sb="0" eb="1">
      <t>ト</t>
    </rPh>
    <phoneticPr fontId="19"/>
  </si>
  <si>
    <t>起きてから登校するまでの時間はどのくらいありますか。</t>
    <rPh sb="0" eb="16">
      <t>　</t>
    </rPh>
    <phoneticPr fontId="2" type="Hiragana"/>
  </si>
  <si>
    <t>毎日朝ごはんを食べていますか。</t>
    <rPh sb="0" eb="2">
      <t>まいにち</t>
    </rPh>
    <rPh sb="2" eb="3">
      <t>あさ</t>
    </rPh>
    <rPh sb="7" eb="8">
      <t>た</t>
    </rPh>
    <phoneticPr fontId="19" type="Hiragana"/>
  </si>
  <si>
    <t>あなたが食事をしていて、一番楽しいと思うのはどんな時ですか。</t>
    <rPh sb="4" eb="6">
      <t>しょくじ</t>
    </rPh>
    <rPh sb="12" eb="14">
      <t>いちばん</t>
    </rPh>
    <rPh sb="14" eb="15">
      <t>たの</t>
    </rPh>
    <rPh sb="18" eb="19">
      <t>おも</t>
    </rPh>
    <rPh sb="25" eb="26">
      <t>とき</t>
    </rPh>
    <phoneticPr fontId="19" type="Hiragana" alignment="distributed"/>
  </si>
  <si>
    <t>家族そろって食べるとき</t>
  </si>
  <si>
    <t>友だちと食べるとき</t>
  </si>
  <si>
    <t>一人で食べるとき</t>
  </si>
  <si>
    <t>楽しいと思わない</t>
  </si>
  <si>
    <t>問４で②③④と答えた人に聞きます。食べない主な理由は何ですか。</t>
    <rPh sb="17" eb="18">
      <t>た</t>
    </rPh>
    <rPh sb="21" eb="22">
      <t>おも</t>
    </rPh>
    <rPh sb="23" eb="25">
      <t>りゆう</t>
    </rPh>
    <rPh sb="26" eb="27">
      <t>なん</t>
    </rPh>
    <phoneticPr fontId="19" type="Hiragana" alignment="distributed"/>
  </si>
  <si>
    <t>朝ごはんは主に誰と食べていますか。</t>
    <rPh sb="0" eb="1">
      <t>あさ</t>
    </rPh>
    <rPh sb="7" eb="8">
      <t>だれ</t>
    </rPh>
    <phoneticPr fontId="19" type="Hiragana"/>
  </si>
  <si>
    <t>晩ごはんは、主に誰と食べていますか。</t>
    <rPh sb="0" eb="1">
      <t>ばん</t>
    </rPh>
    <rPh sb="6" eb="7">
      <t>おも</t>
    </rPh>
    <phoneticPr fontId="19" type="Hiragana"/>
  </si>
  <si>
    <t>毎日朝も晩も食べる</t>
  </si>
  <si>
    <t>１日１回食べる</t>
  </si>
  <si>
    <t>１週間に３～５回食べる</t>
  </si>
  <si>
    <t>１週間に１～２回食べる</t>
  </si>
  <si>
    <t>朝ごはん・晩ごはんで魚や野菜を食べていますか。（魚）</t>
    <rPh sb="10" eb="11">
      <t>さかな</t>
    </rPh>
    <rPh sb="24" eb="25">
      <t>さかな</t>
    </rPh>
    <phoneticPr fontId="19" type="Hiragana"/>
  </si>
  <si>
    <t>朝ごはん・晩ごはんで魚や野菜を食べていますか。（野菜）</t>
    <rPh sb="10" eb="11">
      <t>さかな</t>
    </rPh>
    <rPh sb="24" eb="26">
      <t>やさい</t>
    </rPh>
    <phoneticPr fontId="19" type="Hiragana"/>
  </si>
  <si>
    <t>あなたは、学校できらいな食べ物がでた時どうしていますか。</t>
    <rPh sb="5" eb="7">
      <t>がっこう</t>
    </rPh>
    <rPh sb="12" eb="13">
      <t>た</t>
    </rPh>
    <rPh sb="14" eb="15">
      <t>もの</t>
    </rPh>
    <rPh sb="18" eb="19">
      <t>とき</t>
    </rPh>
    <phoneticPr fontId="19" type="Hiragana"/>
  </si>
  <si>
    <t>きらいな食べ物はない</t>
  </si>
  <si>
    <t>頑張って全部食べる</t>
  </si>
  <si>
    <t>半分食べる</t>
  </si>
  <si>
    <t>少しだけ食べ</t>
  </si>
  <si>
    <t xml:space="preserve">全く食べない </t>
  </si>
  <si>
    <t>あなたは、家できらいな食べ物がでた時どうしていますか。</t>
    <rPh sb="5" eb="6">
      <t>いえ</t>
    </rPh>
    <rPh sb="11" eb="12">
      <t>た</t>
    </rPh>
    <rPh sb="13" eb="14">
      <t>もの</t>
    </rPh>
    <rPh sb="17" eb="18">
      <t>とき</t>
    </rPh>
    <phoneticPr fontId="19" type="Hiragana"/>
  </si>
  <si>
    <t>晩ごはんを食べてから寝るまでの間に夜食を食べますか。</t>
    <rPh sb="10" eb="11">
      <t>ね</t>
    </rPh>
    <phoneticPr fontId="19" type="Hiragana"/>
  </si>
  <si>
    <t>ほとんど毎日食べる</t>
  </si>
  <si>
    <t>１週間に２～３日食べる</t>
  </si>
  <si>
    <t>排便についておたずねします。</t>
    <rPh sb="0" eb="2">
      <t>はいべん</t>
    </rPh>
    <phoneticPr fontId="19" type="Hiragana" alignment="distributed"/>
  </si>
  <si>
    <t>１日２回以上でる</t>
  </si>
  <si>
    <t>１日１回でる</t>
  </si>
  <si>
    <t>４～５日に１回でる</t>
  </si>
  <si>
    <t>問１４</t>
    <rPh sb="0" eb="1">
      <t>とい</t>
    </rPh>
    <phoneticPr fontId="19" type="Hiragana"/>
  </si>
  <si>
    <t>次のようなことを感じるまたは考えることはありますか。</t>
    <rPh sb="0" eb="1">
      <t>つぎ</t>
    </rPh>
    <rPh sb="8" eb="9">
      <t>かん</t>
    </rPh>
    <rPh sb="14" eb="15">
      <t>かんが</t>
    </rPh>
    <phoneticPr fontId="19" type="Hiragana" alignment="distributed"/>
  </si>
  <si>
    <t>３　何もやる気が起こらない</t>
    <rPh sb="2" eb="3">
      <t>なに</t>
    </rPh>
    <rPh sb="6" eb="7">
      <t>き</t>
    </rPh>
    <rPh sb="8" eb="9">
      <t>お</t>
    </rPh>
    <phoneticPr fontId="19" type="Hiragana" alignment="distributed"/>
  </si>
  <si>
    <t>５　すぐかっとなる</t>
  </si>
  <si>
    <t>７．ふだん食べている食品の安全について考えている</t>
    <rPh sb="5" eb="6">
      <t>た</t>
    </rPh>
    <rPh sb="10" eb="12">
      <t>しょくひん</t>
    </rPh>
    <rPh sb="13" eb="15">
      <t>あんぜん</t>
    </rPh>
    <rPh sb="19" eb="20">
      <t>かんが</t>
    </rPh>
    <phoneticPr fontId="19" type="Hiragana" alignment="distributed"/>
  </si>
  <si>
    <t>問１５</t>
    <rPh sb="0" eb="1">
      <t>と</t>
    </rPh>
    <phoneticPr fontId="19" type="Hiragana" alignment="distributed"/>
  </si>
  <si>
    <t>とてもそう思う</t>
    <rPh sb="5" eb="6">
      <t>おも</t>
    </rPh>
    <phoneticPr fontId="19" type="Hiragana"/>
  </si>
  <si>
    <t>まあそう思う</t>
  </si>
  <si>
    <t>あまりそう思わない</t>
  </si>
  <si>
    <t>思わない</t>
  </si>
  <si>
    <t>家で食事をするときに「いただきます」「ごちそうさま」のあいさつをしていますか。</t>
    <rPh sb="0" eb="1">
      <t>いえ</t>
    </rPh>
    <rPh sb="2" eb="4">
      <t>しょくじ</t>
    </rPh>
    <phoneticPr fontId="19" type="Hiragana"/>
  </si>
  <si>
    <t>いつもしている</t>
  </si>
  <si>
    <t>時々している</t>
  </si>
  <si>
    <t>あなたは食事作りや片づけの手伝いをしていますか。(準備・はいぜん・調理・片づけ等）</t>
    <rPh sb="9" eb="10">
      <t>かた</t>
    </rPh>
    <rPh sb="25" eb="27">
      <t>じゅんび</t>
    </rPh>
    <rPh sb="32" eb="33">
      <t>・</t>
    </rPh>
    <phoneticPr fontId="19" type="Hiragana"/>
  </si>
  <si>
    <t>問１８</t>
    <rPh sb="0" eb="1">
      <t>とい</t>
    </rPh>
    <phoneticPr fontId="19" type="Hiragana"/>
  </si>
  <si>
    <t>使える</t>
    <rPh sb="0" eb="1">
      <t>つか</t>
    </rPh>
    <phoneticPr fontId="19" type="Hiragana"/>
  </si>
  <si>
    <t>使えない</t>
    <rPh sb="0" eb="1">
      <t>つか</t>
    </rPh>
    <phoneticPr fontId="19" type="Hiragana"/>
  </si>
  <si>
    <t>問１９</t>
    <rPh sb="0" eb="1">
      <t>とい</t>
    </rPh>
    <phoneticPr fontId="19" type="Hiragana"/>
  </si>
  <si>
    <t>あなたは自分の住んでいる地域でとれる食べ物や地元の料理を知っていますか。</t>
    <rPh sb="4" eb="6">
      <t>じぶん</t>
    </rPh>
    <rPh sb="7" eb="8">
      <t>す</t>
    </rPh>
    <rPh sb="12" eb="14">
      <t>ちいき</t>
    </rPh>
    <rPh sb="18" eb="19">
      <t>た</t>
    </rPh>
    <rPh sb="20" eb="21">
      <t>もの</t>
    </rPh>
    <rPh sb="22" eb="24">
      <t>じもと</t>
    </rPh>
    <rPh sb="25" eb="27">
      <t>りょうり</t>
    </rPh>
    <rPh sb="28" eb="29">
      <t>し</t>
    </rPh>
    <phoneticPr fontId="19" type="Hiragana" alignment="distributed"/>
  </si>
  <si>
    <t>知っている</t>
    <rPh sb="0" eb="1">
      <t>し</t>
    </rPh>
    <phoneticPr fontId="19" type="Hiragana"/>
  </si>
  <si>
    <t>知らない</t>
    <rPh sb="0" eb="1">
      <t>し</t>
    </rPh>
    <phoneticPr fontId="19" type="Hiragana"/>
  </si>
  <si>
    <t>問２０</t>
    <rPh sb="0" eb="1">
      <t>とい</t>
    </rPh>
    <phoneticPr fontId="19" type="Hiragana"/>
  </si>
  <si>
    <t>問１９で①知っていると答えた人はどんなものを知っていますか。３つ以内で書いてください。</t>
    <rPh sb="0" eb="1">
      <t>と</t>
    </rPh>
    <rPh sb="5" eb="6">
      <t>し</t>
    </rPh>
    <rPh sb="11" eb="12">
      <t>こた</t>
    </rPh>
    <rPh sb="14" eb="15">
      <t>ひと</t>
    </rPh>
    <rPh sb="22" eb="23">
      <t>し</t>
    </rPh>
    <rPh sb="32" eb="34">
      <t>いない</t>
    </rPh>
    <rPh sb="35" eb="36">
      <t>か</t>
    </rPh>
    <phoneticPr fontId="19" type="Hiragana" alignment="distributed"/>
  </si>
  <si>
    <t>番号</t>
    <rPh sb="0" eb="2">
      <t>バンゴウ</t>
    </rPh>
    <phoneticPr fontId="19"/>
  </si>
  <si>
    <t>睡眠時間</t>
    <rPh sb="0" eb="2">
      <t>スイミン</t>
    </rPh>
    <rPh sb="2" eb="4">
      <t>ジカン</t>
    </rPh>
    <phoneticPr fontId="19"/>
  </si>
  <si>
    <t>起床時刻</t>
    <rPh sb="0" eb="2">
      <t>キショウ</t>
    </rPh>
    <rPh sb="2" eb="4">
      <t>ジコク</t>
    </rPh>
    <phoneticPr fontId="19"/>
  </si>
  <si>
    <t>就寝時刻</t>
    <rPh sb="0" eb="2">
      <t>シュウシン</t>
    </rPh>
    <rPh sb="2" eb="4">
      <t>ジコク</t>
    </rPh>
    <phoneticPr fontId="19"/>
  </si>
  <si>
    <t>睡眠時間</t>
    <rPh sb="0" eb="2">
      <t>すいみん</t>
    </rPh>
    <rPh sb="2" eb="4">
      <t>じかん</t>
    </rPh>
    <phoneticPr fontId="2" type="Hiragana"/>
  </si>
  <si>
    <t>７時間～</t>
    <rPh sb="1" eb="3">
      <t>じかん</t>
    </rPh>
    <phoneticPr fontId="19" type="Hiragana"/>
  </si>
  <si>
    <t>１０時間以上</t>
    <rPh sb="2" eb="4">
      <t>じかん</t>
    </rPh>
    <rPh sb="4" eb="6">
      <t>いじょう</t>
    </rPh>
    <phoneticPr fontId="19" type="Hiragana" alignment="distributed"/>
  </si>
  <si>
    <t>食事と生活、心についてのアンケート調査結果</t>
    <rPh sb="0" eb="2">
      <t>しょくじ</t>
    </rPh>
    <rPh sb="3" eb="5">
      <t>せいかつ</t>
    </rPh>
    <rPh sb="6" eb="7">
      <t>こころ</t>
    </rPh>
    <rPh sb="17" eb="19">
      <t>ちょうさ</t>
    </rPh>
    <rPh sb="19" eb="21">
      <t>けっか</t>
    </rPh>
    <phoneticPr fontId="19" type="Hiragana" alignment="distributed"/>
  </si>
  <si>
    <t>対象人員</t>
    <rPh sb="0" eb="2">
      <t>たいしょう</t>
    </rPh>
    <rPh sb="2" eb="4">
      <t>じんいん</t>
    </rPh>
    <phoneticPr fontId="19" type="Hiragana" alignment="distributed"/>
  </si>
  <si>
    <t>合計</t>
    <rPh sb="0" eb="2">
      <t>ごうけい</t>
    </rPh>
    <phoneticPr fontId="19" type="Hiragana" alignment="distributed"/>
  </si>
  <si>
    <t>学校のある日、何時ごろ起きますか？</t>
    <rPh sb="0" eb="2">
      <t>がっこう</t>
    </rPh>
    <rPh sb="5" eb="6">
      <t>ひ</t>
    </rPh>
    <rPh sb="7" eb="8">
      <t>なん</t>
    </rPh>
    <rPh sb="8" eb="9">
      <t>じ</t>
    </rPh>
    <rPh sb="11" eb="12">
      <t>お</t>
    </rPh>
    <phoneticPr fontId="2" type="Hiragana"/>
  </si>
  <si>
    <t>学校のある日、何時ごろ寝ますか？</t>
    <rPh sb="0" eb="2">
      <t>がっこう</t>
    </rPh>
    <rPh sb="5" eb="6">
      <t>ひ</t>
    </rPh>
    <rPh sb="7" eb="9">
      <t>なんじ</t>
    </rPh>
    <rPh sb="11" eb="12">
      <t>ね</t>
    </rPh>
    <phoneticPr fontId="2" type="Hiragana"/>
  </si>
  <si>
    <t>③</t>
    <phoneticPr fontId="19" type="Hiragana"/>
  </si>
  <si>
    <t>④</t>
    <phoneticPr fontId="19" type="Hiragana"/>
  </si>
  <si>
    <t>⑤</t>
    <phoneticPr fontId="19" type="Hiragana"/>
  </si>
  <si>
    <t>⑥</t>
    <phoneticPr fontId="19" type="Hiragana"/>
  </si>
  <si>
    <t>⑦</t>
    <phoneticPr fontId="19" type="Hiragana"/>
  </si>
  <si>
    <t>①</t>
    <phoneticPr fontId="19" type="Hiragana"/>
  </si>
  <si>
    <t>②</t>
    <phoneticPr fontId="19" type="Hiragana"/>
  </si>
  <si>
    <t>パン</t>
    <phoneticPr fontId="19" type="Hiragana" alignment="distributed"/>
  </si>
  <si>
    <t>⑧</t>
    <phoneticPr fontId="19" type="Hiragana"/>
  </si>
  <si>
    <t>⑨</t>
    <phoneticPr fontId="19" type="Hiragana"/>
  </si>
  <si>
    <t>①</t>
    <phoneticPr fontId="19" type="Hiragana"/>
  </si>
  <si>
    <t>②</t>
    <phoneticPr fontId="19" type="Hiragana"/>
  </si>
  <si>
    <t>③</t>
    <phoneticPr fontId="19" type="Hiragana"/>
  </si>
  <si>
    <t>④</t>
    <phoneticPr fontId="19" type="Hiragana"/>
  </si>
  <si>
    <t>⑤</t>
    <phoneticPr fontId="19" type="Hiragana"/>
  </si>
  <si>
    <t>④</t>
    <phoneticPr fontId="19" type="Hiragana" alignment="distributed"/>
  </si>
  <si>
    <t>⑤</t>
    <phoneticPr fontId="19" type="Hiragana" alignment="distributed"/>
  </si>
  <si>
    <t>①</t>
    <phoneticPr fontId="19" type="Hiragana"/>
  </si>
  <si>
    <t>②</t>
    <phoneticPr fontId="19" type="Hiragana"/>
  </si>
  <si>
    <t>③</t>
    <phoneticPr fontId="19" type="Hiragana"/>
  </si>
  <si>
    <t>④</t>
    <phoneticPr fontId="19" type="Hiragana"/>
  </si>
  <si>
    <t>２．すぐにつかれる</t>
    <phoneticPr fontId="19" type="Hiragana" alignment="distributed"/>
  </si>
  <si>
    <t>４．いらいらする</t>
    <phoneticPr fontId="19" type="Hiragana" alignment="distributed"/>
  </si>
  <si>
    <t>６．自分の健康を考えて食事している</t>
    <phoneticPr fontId="19" type="Hiragana" alignment="distributed"/>
  </si>
  <si>
    <t>あまりしていない</t>
    <phoneticPr fontId="19" type="Hiragana" alignment="distributed"/>
  </si>
  <si>
    <t>問１　学校のある日、何時ごろ起きますか？</t>
    <rPh sb="0" eb="1">
      <t>と</t>
    </rPh>
    <phoneticPr fontId="19" type="Hiragana" alignment="distributed"/>
  </si>
  <si>
    <t>問１　学校のある日、何時ごろ寝ますか？</t>
    <rPh sb="0" eb="1">
      <t>と</t>
    </rPh>
    <rPh sb="14" eb="15">
      <t>ね</t>
    </rPh>
    <phoneticPr fontId="19" type="Hiragana" alignment="distributed"/>
  </si>
  <si>
    <t>問１　睡眠時間</t>
    <rPh sb="0" eb="1">
      <t>と</t>
    </rPh>
    <rPh sb="3" eb="5">
      <t>すいみん</t>
    </rPh>
    <rPh sb="5" eb="7">
      <t>じかん</t>
    </rPh>
    <phoneticPr fontId="19" type="Hiragana" alignment="distributed"/>
  </si>
  <si>
    <t>問４　毎日朝ごはんを食べていますか。</t>
    <rPh sb="0" eb="1">
      <t>と</t>
    </rPh>
    <phoneticPr fontId="19" type="Hiragana" alignment="distributed"/>
  </si>
  <si>
    <t>問４で①②③と答えた人に聞きます。今日の朝ごはんで食べたものを書いてください。（主食の種類）</t>
    <rPh sb="31" eb="32">
      <t>か</t>
    </rPh>
    <rPh sb="40" eb="42">
      <t>しゅしょく</t>
    </rPh>
    <rPh sb="43" eb="45">
      <t>しゅるい</t>
    </rPh>
    <phoneticPr fontId="19" type="Hiragana" alignment="distributed"/>
  </si>
  <si>
    <t>問４で①②③と答えた人に聞きます。今日の朝ごはんで食べたものを書いてください。（料理の組み合わせ）</t>
    <rPh sb="31" eb="32">
      <t>か</t>
    </rPh>
    <rPh sb="40" eb="42">
      <t>りょうり</t>
    </rPh>
    <rPh sb="43" eb="44">
      <t>く</t>
    </rPh>
    <rPh sb="45" eb="46">
      <t>あ</t>
    </rPh>
    <phoneticPr fontId="19" type="Hiragana" alignment="distributed"/>
  </si>
  <si>
    <t>　　　　（主食の種類）</t>
    <rPh sb="5" eb="7">
      <t>しゅしょく</t>
    </rPh>
    <rPh sb="8" eb="10">
      <t>しゅるい</t>
    </rPh>
    <phoneticPr fontId="19" type="Hiragana" alignment="distributed"/>
  </si>
  <si>
    <t>問５　今日の朝ごはんで食べたものを書いてください。</t>
    <phoneticPr fontId="19" type="Hiragana" alignment="distributed"/>
  </si>
  <si>
    <t>問５　今日の朝ごはんを全部書いてください。</t>
    <rPh sb="0" eb="1">
      <t>と</t>
    </rPh>
    <rPh sb="3" eb="5">
      <t>きょう</t>
    </rPh>
    <rPh sb="6" eb="7">
      <t>あさ</t>
    </rPh>
    <rPh sb="11" eb="13">
      <t>ぜんぶ</t>
    </rPh>
    <rPh sb="13" eb="14">
      <t>か</t>
    </rPh>
    <phoneticPr fontId="19" type="Hiragana" alignment="distributed"/>
  </si>
  <si>
    <t xml:space="preserve">       （料理の組み合わせ）</t>
    <rPh sb="8" eb="10">
      <t>りょうり</t>
    </rPh>
    <rPh sb="11" eb="12">
      <t>く</t>
    </rPh>
    <rPh sb="13" eb="14">
      <t>あ</t>
    </rPh>
    <phoneticPr fontId="19" type="Hiragana" alignment="distributed"/>
  </si>
  <si>
    <t>問７　朝ごはんは主に誰と食べていますか。</t>
    <rPh sb="0" eb="1">
      <t>と</t>
    </rPh>
    <phoneticPr fontId="19" type="Hiragana" alignment="distributed"/>
  </si>
  <si>
    <t>問８　晩ごはんは、主に誰と食べていますか。</t>
    <rPh sb="0" eb="1">
      <t>と</t>
    </rPh>
    <rPh sb="3" eb="4">
      <t>ばん</t>
    </rPh>
    <rPh sb="9" eb="10">
      <t>おも</t>
    </rPh>
    <phoneticPr fontId="19" type="Hiragana"/>
  </si>
  <si>
    <t>問６　問４で②③④と答えた人に聞きます。</t>
    <rPh sb="0" eb="1">
      <t>と</t>
    </rPh>
    <phoneticPr fontId="19" type="Hiragana" alignment="distributed"/>
  </si>
  <si>
    <t>　　　食べない主な理由は何ですか。</t>
    <phoneticPr fontId="19" type="Hiragana" alignment="distributed"/>
  </si>
  <si>
    <t>　　　（魚）</t>
    <rPh sb="4" eb="5">
      <t>さかな</t>
    </rPh>
    <phoneticPr fontId="19" type="Hiragana" alignment="distributed"/>
  </si>
  <si>
    <t>　　　（野菜）</t>
    <rPh sb="4" eb="6">
      <t>やさい</t>
    </rPh>
    <phoneticPr fontId="19" type="Hiragana" alignment="distributed"/>
  </si>
  <si>
    <t>問９　朝ごはん・晩ごはんで魚や野菜を食べていますか。</t>
    <rPh sb="0" eb="1">
      <t>と</t>
    </rPh>
    <rPh sb="13" eb="14">
      <t>さかな</t>
    </rPh>
    <phoneticPr fontId="19" type="Hiragana"/>
  </si>
  <si>
    <t>問１０　あなたは、家できらいな食べ物がでた時どうして</t>
    <rPh sb="0" eb="1">
      <t>と</t>
    </rPh>
    <rPh sb="9" eb="10">
      <t>いえ</t>
    </rPh>
    <rPh sb="15" eb="16">
      <t>た</t>
    </rPh>
    <rPh sb="17" eb="18">
      <t>もの</t>
    </rPh>
    <rPh sb="21" eb="22">
      <t>とき</t>
    </rPh>
    <phoneticPr fontId="19" type="Hiragana"/>
  </si>
  <si>
    <t>　　　　いますか。</t>
    <phoneticPr fontId="19" type="Hiragana" alignment="distributed"/>
  </si>
  <si>
    <t>問１１　あなたは学校できらいな食べ物がでた時どうして</t>
    <rPh sb="0" eb="1">
      <t>と</t>
    </rPh>
    <rPh sb="8" eb="10">
      <t>がっこう</t>
    </rPh>
    <rPh sb="15" eb="16">
      <t>た</t>
    </rPh>
    <rPh sb="17" eb="18">
      <t>もの</t>
    </rPh>
    <rPh sb="21" eb="22">
      <t>とき</t>
    </rPh>
    <phoneticPr fontId="19" type="Hiragana"/>
  </si>
  <si>
    <t>問１２　晩ごはんを食べてから寝るまでの間に夜食を</t>
    <rPh sb="0" eb="1">
      <t>と</t>
    </rPh>
    <rPh sb="14" eb="15">
      <t>ね</t>
    </rPh>
    <phoneticPr fontId="19" type="Hiragana"/>
  </si>
  <si>
    <t>　　　　　食べますか。</t>
    <rPh sb="5" eb="6">
      <t>た</t>
    </rPh>
    <phoneticPr fontId="19" type="Hiragana" alignment="distributed"/>
  </si>
  <si>
    <t>問１３　排便についておたずねします。</t>
    <rPh sb="0" eb="1">
      <t>と</t>
    </rPh>
    <phoneticPr fontId="19" type="Hiragana"/>
  </si>
  <si>
    <t>２～３日に１回でる</t>
    <phoneticPr fontId="19" type="Hiragana" alignment="distributed"/>
  </si>
  <si>
    <t>１週間に１回でる</t>
    <phoneticPr fontId="19" type="Hiragana" alignment="distributed"/>
  </si>
  <si>
    <t>　１．体がだるい</t>
    <rPh sb="3" eb="4">
      <t>からだ</t>
    </rPh>
    <phoneticPr fontId="19" type="Hiragana"/>
  </si>
  <si>
    <t>あなたは、今の自分が好きですか。</t>
    <phoneticPr fontId="19" type="Hiragana" alignment="distributed"/>
  </si>
  <si>
    <t>問１５　あなたは、今の自分が好きですか。</t>
    <rPh sb="0" eb="1">
      <t>と</t>
    </rPh>
    <phoneticPr fontId="19" type="Hiragana" alignment="distributed"/>
  </si>
  <si>
    <t>問１６　家で食事をするときに「いただきます」</t>
    <rPh sb="0" eb="1">
      <t>とい</t>
    </rPh>
    <phoneticPr fontId="19" type="Hiragana"/>
  </si>
  <si>
    <t>　　　　「ごちそうさま」のあいさつをしていますか。</t>
    <phoneticPr fontId="19" type="Hiragana"/>
  </si>
  <si>
    <t>あなたは、はしを正しく持って使えますか。</t>
    <phoneticPr fontId="19" type="Hiragana" alignment="distributed"/>
  </si>
  <si>
    <t>　　　　(準備・はいぜん・調理・片づけ等）</t>
    <phoneticPr fontId="19" type="Hiragana" alignment="distributed"/>
  </si>
  <si>
    <t>問１７　あなたは食事作りや片づけの手伝いをしていますか。</t>
    <rPh sb="0" eb="1">
      <t>とい</t>
    </rPh>
    <phoneticPr fontId="19" type="Hiragana"/>
  </si>
  <si>
    <t>問１８　あなたは、はしを正しく持って使えますか。</t>
    <rPh sb="0" eb="1">
      <t>とい</t>
    </rPh>
    <phoneticPr fontId="19" type="Hiragana"/>
  </si>
  <si>
    <t>問１９　あなたは自分の住んでいる地域でとれる食べ物や</t>
    <rPh sb="0" eb="1">
      <t>とい</t>
    </rPh>
    <phoneticPr fontId="19" type="Hiragana"/>
  </si>
  <si>
    <t>　　　　地元の料理を知っていますか。</t>
    <phoneticPr fontId="19" type="Hiragana"/>
  </si>
  <si>
    <t>6時より前</t>
    <rPh sb="1" eb="2">
      <t>じ</t>
    </rPh>
    <rPh sb="4" eb="5">
      <t>まえ</t>
    </rPh>
    <phoneticPr fontId="19" type="Hiragana"/>
  </si>
  <si>
    <t>6時～</t>
    <rPh sb="1" eb="2">
      <t>じ</t>
    </rPh>
    <phoneticPr fontId="19" type="Hiragana"/>
  </si>
  <si>
    <r>
      <t>6時30</t>
    </r>
    <r>
      <rPr>
        <sz val="11"/>
        <rFont val="ＭＳ Ｐゴシック"/>
        <family val="3"/>
        <charset val="128"/>
      </rPr>
      <t>分～</t>
    </r>
    <rPh sb="1" eb="2">
      <t>じ</t>
    </rPh>
    <rPh sb="4" eb="5">
      <t>ふん</t>
    </rPh>
    <phoneticPr fontId="19" type="Hiragana" alignment="distributed"/>
  </si>
  <si>
    <t>7時～</t>
    <rPh sb="1" eb="2">
      <t>じ</t>
    </rPh>
    <phoneticPr fontId="19" type="Hiragana" alignment="distributed"/>
  </si>
  <si>
    <r>
      <t>7時</t>
    </r>
    <r>
      <rPr>
        <sz val="11"/>
        <rFont val="ＭＳ Ｐゴシック"/>
        <family val="3"/>
        <charset val="128"/>
      </rPr>
      <t>30</t>
    </r>
    <r>
      <rPr>
        <sz val="11"/>
        <rFont val="ＭＳ Ｐゴシック"/>
        <family val="3"/>
        <charset val="128"/>
      </rPr>
      <t>分～</t>
    </r>
    <rPh sb="1" eb="2">
      <t>じ</t>
    </rPh>
    <rPh sb="4" eb="5">
      <t>ふん</t>
    </rPh>
    <phoneticPr fontId="19" type="Hiragana" alignment="distributed"/>
  </si>
  <si>
    <t>8時以降</t>
    <rPh sb="1" eb="2">
      <t>じ</t>
    </rPh>
    <rPh sb="2" eb="4">
      <t>いこう</t>
    </rPh>
    <phoneticPr fontId="19" type="Hiragana" alignment="distributed"/>
  </si>
  <si>
    <t>9時～</t>
    <rPh sb="1" eb="2">
      <t>じ</t>
    </rPh>
    <phoneticPr fontId="19" type="Hiragana" alignment="distributed"/>
  </si>
  <si>
    <t>10時～</t>
    <rPh sb="2" eb="3">
      <t>じ</t>
    </rPh>
    <phoneticPr fontId="19" type="Hiragana"/>
  </si>
  <si>
    <t>11時～</t>
    <rPh sb="2" eb="3">
      <t>じ</t>
    </rPh>
    <phoneticPr fontId="19" type="Hiragana" alignment="distributed"/>
  </si>
  <si>
    <t>12時以降</t>
    <rPh sb="2" eb="3">
      <t>じ</t>
    </rPh>
    <rPh sb="3" eb="5">
      <t>いこう</t>
    </rPh>
    <phoneticPr fontId="19" type="Hiragana" alignment="distributed"/>
  </si>
  <si>
    <t>9時より前</t>
    <rPh sb="4" eb="5">
      <t>まえ</t>
    </rPh>
    <phoneticPr fontId="19" type="Hiragana"/>
  </si>
  <si>
    <t>～６時間未満</t>
    <rPh sb="2" eb="4">
      <t>じかん</t>
    </rPh>
    <rPh sb="4" eb="6">
      <t>みまん</t>
    </rPh>
    <phoneticPr fontId="19" type="Hiragana"/>
  </si>
  <si>
    <t>６時間～</t>
    <rPh sb="1" eb="3">
      <t>じかん</t>
    </rPh>
    <phoneticPr fontId="19" type="Hiragana" alignment="distributed"/>
  </si>
  <si>
    <t>８時間～</t>
    <rPh sb="1" eb="3">
      <t>じかん</t>
    </rPh>
    <phoneticPr fontId="19" type="Hiragana" alignment="distributed"/>
  </si>
  <si>
    <t>９時間～</t>
    <rPh sb="1" eb="3">
      <t>じかん</t>
    </rPh>
    <phoneticPr fontId="19" type="Hiragana" alignment="distributed"/>
  </si>
  <si>
    <r>
      <t xml:space="preserve"> </t>
    </r>
    <r>
      <rPr>
        <sz val="11"/>
        <rFont val="ＭＳ Ｐゴシック"/>
        <family val="3"/>
        <charset val="128"/>
      </rPr>
      <t>5</t>
    </r>
    <r>
      <rPr>
        <sz val="11"/>
        <rFont val="ＭＳ Ｐゴシック"/>
        <family val="3"/>
        <charset val="128"/>
      </rPr>
      <t>分　　　　</t>
    </r>
    <rPh sb="2" eb="3">
      <t>ふん</t>
    </rPh>
    <phoneticPr fontId="19" type="Hiragana"/>
  </si>
  <si>
    <r>
      <t>1</t>
    </r>
    <r>
      <rPr>
        <sz val="11"/>
        <rFont val="ＭＳ Ｐゴシック"/>
        <family val="3"/>
        <charset val="128"/>
      </rPr>
      <t>0</t>
    </r>
    <r>
      <rPr>
        <sz val="11"/>
        <rFont val="ＭＳ Ｐゴシック"/>
        <family val="3"/>
        <charset val="128"/>
      </rPr>
      <t>分</t>
    </r>
    <phoneticPr fontId="19" type="Hiragana" alignment="distributed"/>
  </si>
  <si>
    <r>
      <t>2</t>
    </r>
    <r>
      <rPr>
        <sz val="11"/>
        <rFont val="ＭＳ Ｐゴシック"/>
        <family val="3"/>
        <charset val="128"/>
      </rPr>
      <t>0</t>
    </r>
    <r>
      <rPr>
        <sz val="11"/>
        <rFont val="ＭＳ Ｐゴシック"/>
        <family val="3"/>
        <charset val="128"/>
      </rPr>
      <t>分</t>
    </r>
    <phoneticPr fontId="19" type="Hiragana" alignment="distributed"/>
  </si>
  <si>
    <r>
      <t>3</t>
    </r>
    <r>
      <rPr>
        <sz val="11"/>
        <rFont val="ＭＳ Ｐゴシック"/>
        <family val="3"/>
        <charset val="128"/>
      </rPr>
      <t>0</t>
    </r>
    <r>
      <rPr>
        <sz val="11"/>
        <rFont val="ＭＳ Ｐゴシック"/>
        <family val="3"/>
        <charset val="128"/>
      </rPr>
      <t>分</t>
    </r>
    <phoneticPr fontId="19" type="Hiragana" alignment="distributed"/>
  </si>
  <si>
    <r>
      <t>4</t>
    </r>
    <r>
      <rPr>
        <sz val="11"/>
        <rFont val="ＭＳ Ｐゴシック"/>
        <family val="3"/>
        <charset val="128"/>
      </rPr>
      <t>0</t>
    </r>
    <r>
      <rPr>
        <sz val="11"/>
        <rFont val="ＭＳ Ｐゴシック"/>
        <family val="3"/>
        <charset val="128"/>
      </rPr>
      <t>分</t>
    </r>
    <rPh sb="2" eb="3">
      <t>ぷん</t>
    </rPh>
    <phoneticPr fontId="19" type="Hiragana"/>
  </si>
  <si>
    <r>
      <t>5</t>
    </r>
    <r>
      <rPr>
        <sz val="11"/>
        <rFont val="ＭＳ Ｐゴシック"/>
        <family val="3"/>
        <charset val="128"/>
      </rPr>
      <t>0</t>
    </r>
    <r>
      <rPr>
        <sz val="11"/>
        <rFont val="ＭＳ Ｐゴシック"/>
        <family val="3"/>
        <charset val="128"/>
      </rPr>
      <t>分</t>
    </r>
    <phoneticPr fontId="19" type="Hiragana" alignment="distributed"/>
  </si>
  <si>
    <t>1時間以上</t>
    <phoneticPr fontId="19" type="Hiragana" alignment="distributed"/>
  </si>
  <si>
    <t>問２　起きてから登校するまでの時間はどのくらいありますか。</t>
    <rPh sb="0" eb="1">
      <t>と</t>
    </rPh>
    <phoneticPr fontId="19" type="Hiragana" alignment="distributed"/>
  </si>
  <si>
    <t>問３　あなたが食事をしていて、一番楽しいと思うのはどんな時ですか。</t>
    <rPh sb="0" eb="1">
      <t>と</t>
    </rPh>
    <rPh sb="7" eb="9">
      <t>しょくじ</t>
    </rPh>
    <rPh sb="15" eb="17">
      <t>いちばん</t>
    </rPh>
    <rPh sb="17" eb="18">
      <t>たの</t>
    </rPh>
    <rPh sb="21" eb="22">
      <t>おも</t>
    </rPh>
    <rPh sb="28" eb="29">
      <t>とき</t>
    </rPh>
    <phoneticPr fontId="19" type="Hiragana" alignment="distributed"/>
  </si>
  <si>
    <t>ごはん＋パン</t>
    <phoneticPr fontId="19" type="Hiragana" alignment="distributed"/>
  </si>
  <si>
    <t>問４で①②③と答えた人に聞きます。今日の朝ごはんで食べたものを書いてください。（主食別の料理の組み合わせ）</t>
    <rPh sb="31" eb="32">
      <t>か</t>
    </rPh>
    <rPh sb="40" eb="42">
      <t>しゅしょく</t>
    </rPh>
    <rPh sb="42" eb="43">
      <t>べつ</t>
    </rPh>
    <rPh sb="44" eb="46">
      <t>りょうり</t>
    </rPh>
    <rPh sb="47" eb="48">
      <t>く</t>
    </rPh>
    <rPh sb="49" eb="50">
      <t>あ</t>
    </rPh>
    <phoneticPr fontId="19" type="Hiragana" alignment="distributed"/>
  </si>
  <si>
    <t>ごはん</t>
    <phoneticPr fontId="19" type="Hiragana" alignment="distributed"/>
  </si>
  <si>
    <t>ごはん＋パン</t>
    <phoneticPr fontId="19" type="Hiragana" alignment="distributed"/>
  </si>
  <si>
    <t xml:space="preserve">       （主食別の料理の組み合わせ）</t>
    <rPh sb="8" eb="10">
      <t>しゅしょく</t>
    </rPh>
    <rPh sb="10" eb="11">
      <t>べつ</t>
    </rPh>
    <rPh sb="12" eb="14">
      <t>りょうり</t>
    </rPh>
    <rPh sb="15" eb="16">
      <t>く</t>
    </rPh>
    <rPh sb="17" eb="18">
      <t>あ</t>
    </rPh>
    <phoneticPr fontId="19" type="Hiragana" alignment="distributed"/>
  </si>
  <si>
    <t>令和元年　月実施</t>
    <rPh sb="0" eb="1">
      <t>れい</t>
    </rPh>
    <rPh sb="1" eb="2">
      <t>わ</t>
    </rPh>
    <rPh sb="2" eb="3">
      <t>がん</t>
    </rPh>
    <rPh sb="3" eb="4">
      <t>ねん</t>
    </rPh>
    <rPh sb="5" eb="6">
      <t>がつ</t>
    </rPh>
    <rPh sb="6" eb="8">
      <t>じっし</t>
    </rPh>
    <phoneticPr fontId="19" type="Hiragana" alignment="distributed"/>
  </si>
</sst>
</file>

<file path=xl/styles.xml><?xml version="1.0" encoding="utf-8"?>
<styleSheet xmlns="http://schemas.openxmlformats.org/spreadsheetml/2006/main">
  <numFmts count="3">
    <numFmt numFmtId="176" formatCode="0.0%"/>
    <numFmt numFmtId="177" formatCode="0&quot;人&quot;_ "/>
    <numFmt numFmtId="178" formatCode="0.00_ "/>
  </numFmts>
  <fonts count="2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22"/>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cellStyleXfs>
  <cellXfs count="99">
    <xf numFmtId="0" fontId="0" fillId="0" borderId="0" xfId="0"/>
    <xf numFmtId="0" fontId="20" fillId="0" borderId="0" xfId="42" applyFont="1" applyBorder="1" applyAlignment="1">
      <alignment horizontal="left" vertical="center"/>
    </xf>
    <xf numFmtId="0" fontId="6" fillId="0" borderId="10"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0" xfId="42" applyFont="1" applyAlignment="1">
      <alignment vertical="center"/>
    </xf>
    <xf numFmtId="0" fontId="6" fillId="0" borderId="0" xfId="42" applyFont="1" applyFill="1" applyBorder="1" applyAlignment="1">
      <alignment vertical="center"/>
    </xf>
    <xf numFmtId="0" fontId="6" fillId="0" borderId="0" xfId="42" applyFont="1" applyFill="1" applyBorder="1" applyAlignment="1">
      <alignment horizontal="right" vertical="center"/>
    </xf>
    <xf numFmtId="0" fontId="6" fillId="0" borderId="0" xfId="42" applyFont="1" applyBorder="1" applyAlignment="1">
      <alignment vertical="center"/>
    </xf>
    <xf numFmtId="0" fontId="21" fillId="0" borderId="0" xfId="42" applyFont="1" applyFill="1" applyBorder="1" applyAlignment="1">
      <alignment vertical="center"/>
    </xf>
    <xf numFmtId="0" fontId="6" fillId="0" borderId="10" xfId="42" applyFont="1" applyFill="1" applyBorder="1" applyAlignment="1">
      <alignment vertical="center"/>
    </xf>
    <xf numFmtId="177" fontId="6" fillId="0" borderId="10" xfId="42" applyNumberFormat="1" applyFont="1" applyFill="1" applyBorder="1" applyAlignment="1">
      <alignment vertical="center"/>
    </xf>
    <xf numFmtId="177" fontId="21" fillId="0" borderId="0" xfId="42" applyNumberFormat="1" applyFont="1" applyFill="1" applyBorder="1" applyAlignment="1">
      <alignment vertical="center"/>
    </xf>
    <xf numFmtId="177" fontId="6" fillId="0" borderId="0" xfId="42" applyNumberFormat="1" applyFont="1" applyFill="1" applyBorder="1" applyAlignment="1">
      <alignment vertical="center"/>
    </xf>
    <xf numFmtId="176" fontId="6" fillId="0" borderId="10" xfId="42" applyNumberFormat="1" applyFont="1" applyFill="1" applyBorder="1" applyAlignment="1">
      <alignment vertical="center"/>
    </xf>
    <xf numFmtId="0" fontId="6" fillId="0" borderId="0" xfId="42" applyFont="1" applyFill="1" applyAlignment="1">
      <alignment vertical="center"/>
    </xf>
    <xf numFmtId="0" fontId="6" fillId="0" borderId="0" xfId="0" applyFont="1" applyFill="1" applyBorder="1" applyAlignment="1"/>
    <xf numFmtId="0" fontId="6" fillId="0" borderId="13" xfId="42" applyFont="1" applyFill="1" applyBorder="1" applyAlignment="1">
      <alignment horizontal="center" vertical="center"/>
    </xf>
    <xf numFmtId="177" fontId="6" fillId="0" borderId="13" xfId="42" applyNumberFormat="1" applyFont="1" applyFill="1" applyBorder="1" applyAlignment="1">
      <alignment vertical="center"/>
    </xf>
    <xf numFmtId="0" fontId="6" fillId="0" borderId="14" xfId="42" applyFont="1" applyFill="1" applyBorder="1" applyAlignment="1">
      <alignment horizontal="center" vertical="center"/>
    </xf>
    <xf numFmtId="177" fontId="6" fillId="0" borderId="14" xfId="42" applyNumberFormat="1" applyFont="1" applyFill="1" applyBorder="1" applyAlignment="1">
      <alignment vertical="center"/>
    </xf>
    <xf numFmtId="0" fontId="6" fillId="0" borderId="0" xfId="0" applyFont="1" applyFill="1" applyBorder="1" applyAlignment="1">
      <alignment vertical="center"/>
    </xf>
    <xf numFmtId="9" fontId="6" fillId="0" borderId="14" xfId="28" applyFont="1" applyFill="1" applyBorder="1" applyAlignment="1">
      <alignment horizontal="center" vertical="center"/>
    </xf>
    <xf numFmtId="9" fontId="6" fillId="0" borderId="0" xfId="28" applyFont="1" applyFill="1" applyBorder="1" applyAlignment="1">
      <alignment horizontal="center" vertical="center"/>
    </xf>
    <xf numFmtId="9" fontId="6" fillId="0" borderId="13" xfId="28" applyFont="1" applyFill="1" applyBorder="1" applyAlignment="1">
      <alignment horizontal="center" vertical="center"/>
    </xf>
    <xf numFmtId="178" fontId="0" fillId="0" borderId="0" xfId="0" applyNumberFormat="1" applyAlignment="1" applyProtection="1">
      <alignment vertical="center"/>
    </xf>
    <xf numFmtId="0" fontId="0" fillId="0" borderId="0" xfId="0" applyFill="1" applyBorder="1" applyProtection="1"/>
    <xf numFmtId="178" fontId="0" fillId="0" borderId="0" xfId="0" applyNumberFormat="1" applyFill="1" applyAlignment="1" applyProtection="1">
      <alignment vertical="center"/>
    </xf>
    <xf numFmtId="0" fontId="0" fillId="0" borderId="0" xfId="0" applyBorder="1" applyProtection="1"/>
    <xf numFmtId="178" fontId="0" fillId="0" borderId="0" xfId="0" applyNumberFormat="1" applyFill="1" applyBorder="1" applyAlignment="1" applyProtection="1">
      <alignment vertical="center"/>
    </xf>
    <xf numFmtId="178" fontId="0" fillId="0" borderId="0" xfId="0" applyNumberFormat="1" applyBorder="1" applyAlignment="1" applyProtection="1">
      <alignment vertical="center"/>
    </xf>
    <xf numFmtId="0" fontId="22" fillId="0" borderId="0" xfId="42" applyFont="1" applyFill="1" applyBorder="1" applyAlignment="1">
      <alignment horizontal="left" vertical="center"/>
    </xf>
    <xf numFmtId="0" fontId="20" fillId="0" borderId="0" xfId="42" applyFont="1" applyFill="1" applyBorder="1" applyAlignment="1">
      <alignment horizontal="left" vertical="center"/>
    </xf>
    <xf numFmtId="0" fontId="0" fillId="0" borderId="0" xfId="42" applyFont="1" applyFill="1" applyBorder="1" applyAlignment="1">
      <alignment vertical="center"/>
    </xf>
    <xf numFmtId="0" fontId="0" fillId="0" borderId="10" xfId="42" applyFont="1" applyFill="1" applyBorder="1" applyAlignment="1">
      <alignment vertical="center"/>
    </xf>
    <xf numFmtId="9" fontId="6" fillId="0" borderId="0" xfId="42" applyNumberFormat="1" applyFont="1" applyFill="1" applyBorder="1" applyAlignment="1">
      <alignment vertical="center"/>
    </xf>
    <xf numFmtId="0" fontId="6" fillId="0" borderId="0" xfId="0" applyFont="1" applyFill="1" applyAlignment="1"/>
    <xf numFmtId="176" fontId="6" fillId="0" borderId="0" xfId="42" applyNumberFormat="1" applyFont="1" applyFill="1" applyBorder="1" applyAlignment="1">
      <alignment vertical="center"/>
    </xf>
    <xf numFmtId="0" fontId="6" fillId="0" borderId="10" xfId="42" applyFont="1" applyFill="1" applyBorder="1" applyAlignment="1">
      <alignment vertical="center" wrapText="1"/>
    </xf>
    <xf numFmtId="0" fontId="6" fillId="0" borderId="13" xfId="42" applyFont="1" applyFill="1" applyBorder="1" applyAlignment="1">
      <alignment vertical="center"/>
    </xf>
    <xf numFmtId="0" fontId="6" fillId="0" borderId="14" xfId="42" applyFont="1" applyFill="1" applyBorder="1" applyAlignment="1">
      <alignment vertical="center"/>
    </xf>
    <xf numFmtId="0" fontId="6" fillId="0" borderId="15" xfId="42" applyFont="1" applyFill="1" applyBorder="1" applyAlignment="1">
      <alignment vertical="center"/>
    </xf>
    <xf numFmtId="0" fontId="6" fillId="0" borderId="0" xfId="0" applyFont="1" applyFill="1" applyAlignment="1">
      <alignment wrapText="1"/>
    </xf>
    <xf numFmtId="0" fontId="6" fillId="0" borderId="0" xfId="0" applyFont="1" applyFill="1" applyAlignment="1">
      <alignment horizontal="left"/>
    </xf>
    <xf numFmtId="0" fontId="6" fillId="0" borderId="0" xfId="0" applyFont="1" applyBorder="1"/>
    <xf numFmtId="177" fontId="6" fillId="0" borderId="10" xfId="0" applyNumberFormat="1" applyFont="1" applyFill="1" applyBorder="1" applyAlignment="1"/>
    <xf numFmtId="177" fontId="6" fillId="0" borderId="0" xfId="0" applyNumberFormat="1" applyFont="1" applyFill="1" applyBorder="1" applyAlignment="1"/>
    <xf numFmtId="0" fontId="0" fillId="0" borderId="0" xfId="42" applyFont="1" applyAlignment="1">
      <alignment vertical="center"/>
    </xf>
    <xf numFmtId="0" fontId="0" fillId="0" borderId="0" xfId="0" applyFill="1" applyAlignment="1">
      <alignment vertical="center"/>
    </xf>
    <xf numFmtId="0" fontId="0" fillId="0" borderId="0" xfId="0" applyFill="1" applyAlignment="1"/>
    <xf numFmtId="176" fontId="0" fillId="0" borderId="10" xfId="0" applyNumberFormat="1" applyFill="1" applyBorder="1" applyAlignment="1" applyProtection="1">
      <alignment vertical="center"/>
    </xf>
    <xf numFmtId="0" fontId="0" fillId="0" borderId="0" xfId="0" applyFill="1" applyBorder="1" applyAlignment="1"/>
    <xf numFmtId="9" fontId="6" fillId="0" borderId="12" xfId="28" applyFont="1" applyFill="1" applyBorder="1" applyAlignment="1">
      <alignment horizontal="center" vertical="center"/>
    </xf>
    <xf numFmtId="176" fontId="6" fillId="0" borderId="11" xfId="42" applyNumberFormat="1" applyFont="1" applyFill="1" applyBorder="1" applyAlignment="1">
      <alignment vertical="center"/>
    </xf>
    <xf numFmtId="0" fontId="0" fillId="0" borderId="0" xfId="0" applyFill="1" applyAlignment="1">
      <alignment horizontal="left"/>
    </xf>
    <xf numFmtId="0" fontId="0" fillId="0" borderId="10" xfId="42" applyFont="1" applyFill="1" applyBorder="1" applyAlignment="1">
      <alignment vertical="center" wrapText="1"/>
    </xf>
    <xf numFmtId="0" fontId="0" fillId="0" borderId="0" xfId="0" applyBorder="1" applyAlignment="1" applyProtection="1">
      <alignment horizontal="left"/>
    </xf>
    <xf numFmtId="0" fontId="6" fillId="0" borderId="10" xfId="42" applyFont="1" applyFill="1" applyBorder="1" applyAlignment="1">
      <alignment horizontal="center" vertical="center"/>
    </xf>
    <xf numFmtId="0" fontId="0" fillId="0" borderId="0" xfId="42" applyFont="1" applyFill="1" applyBorder="1" applyAlignment="1">
      <alignment horizontal="right" vertical="center"/>
    </xf>
    <xf numFmtId="0" fontId="6" fillId="0" borderId="10" xfId="42" applyFont="1" applyFill="1" applyBorder="1" applyAlignment="1">
      <alignment vertical="center" shrinkToFit="1"/>
    </xf>
    <xf numFmtId="0" fontId="0" fillId="0" borderId="10" xfId="42" applyFont="1" applyFill="1" applyBorder="1" applyAlignment="1">
      <alignment horizontal="center" vertical="center"/>
    </xf>
    <xf numFmtId="0" fontId="23" fillId="0" borderId="10" xfId="42" applyFont="1" applyFill="1" applyBorder="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center"/>
    </xf>
    <xf numFmtId="0" fontId="0" fillId="0" borderId="0" xfId="0" applyFill="1" applyBorder="1" applyAlignment="1" applyProtection="1">
      <alignment horizontal="center"/>
    </xf>
    <xf numFmtId="0" fontId="0" fillId="0" borderId="0" xfId="0" applyFont="1" applyFill="1" applyBorder="1" applyAlignment="1" applyProtection="1">
      <alignment horizontal="center"/>
    </xf>
    <xf numFmtId="0" fontId="0" fillId="0" borderId="0" xfId="42" applyFont="1" applyAlignment="1">
      <alignment horizontal="right"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0" xfId="42" applyFont="1" applyFill="1" applyBorder="1" applyAlignment="1">
      <alignment vertical="center"/>
    </xf>
    <xf numFmtId="177" fontId="6" fillId="0" borderId="0" xfId="42" applyNumberFormat="1" applyFont="1" applyFill="1" applyBorder="1" applyAlignment="1">
      <alignment vertical="center"/>
    </xf>
    <xf numFmtId="0" fontId="0" fillId="0" borderId="0" xfId="0" applyFill="1" applyBorder="1" applyProtection="1">
      <protection locked="0"/>
    </xf>
    <xf numFmtId="176" fontId="6" fillId="0" borderId="10" xfId="42" applyNumberFormat="1" applyFont="1" applyFill="1" applyBorder="1" applyAlignment="1">
      <alignment vertical="center"/>
    </xf>
    <xf numFmtId="0" fontId="6" fillId="0" borderId="0" xfId="42" applyFont="1" applyFill="1" applyAlignment="1">
      <alignment vertical="center"/>
    </xf>
    <xf numFmtId="0" fontId="6" fillId="0" borderId="13" xfId="42" applyFont="1" applyFill="1" applyBorder="1" applyAlignment="1">
      <alignment horizontal="center" vertical="center"/>
    </xf>
    <xf numFmtId="0" fontId="6" fillId="0" borderId="14" xfId="42" applyFont="1" applyFill="1" applyBorder="1" applyAlignment="1">
      <alignment horizontal="center" vertical="center"/>
    </xf>
    <xf numFmtId="0" fontId="6" fillId="0" borderId="0" xfId="0" applyFont="1" applyFill="1" applyBorder="1" applyAlignment="1">
      <alignment vertical="center"/>
    </xf>
    <xf numFmtId="9" fontId="6" fillId="0" borderId="14" xfId="28" applyFont="1" applyFill="1" applyBorder="1" applyAlignment="1">
      <alignment horizontal="center" vertical="center"/>
    </xf>
    <xf numFmtId="9" fontId="6" fillId="0" borderId="0" xfId="28" applyFont="1" applyFill="1" applyBorder="1" applyAlignment="1">
      <alignment horizontal="center" vertical="center"/>
    </xf>
    <xf numFmtId="9" fontId="6" fillId="0" borderId="13" xfId="28" applyFont="1" applyFill="1" applyBorder="1" applyAlignment="1">
      <alignment horizontal="center" vertical="center"/>
    </xf>
    <xf numFmtId="0" fontId="0" fillId="0" borderId="0" xfId="0" applyFill="1" applyBorder="1" applyProtection="1"/>
    <xf numFmtId="0" fontId="20" fillId="0" borderId="0" xfId="42" applyFont="1" applyFill="1" applyBorder="1" applyAlignment="1">
      <alignment horizontal="left" vertical="center"/>
    </xf>
    <xf numFmtId="9" fontId="6" fillId="0" borderId="0" xfId="42" applyNumberFormat="1" applyFont="1" applyFill="1" applyBorder="1" applyAlignment="1">
      <alignment vertical="center"/>
    </xf>
    <xf numFmtId="0" fontId="6" fillId="0" borderId="0" xfId="0" applyFont="1" applyFill="1" applyAlignment="1"/>
    <xf numFmtId="176" fontId="6" fillId="0" borderId="0" xfId="42" applyNumberFormat="1" applyFont="1" applyFill="1" applyBorder="1" applyAlignment="1">
      <alignment vertical="center"/>
    </xf>
    <xf numFmtId="0" fontId="6" fillId="0" borderId="0" xfId="0" applyFont="1" applyFill="1" applyAlignment="1">
      <alignment wrapText="1"/>
    </xf>
    <xf numFmtId="176" fontId="0" fillId="0" borderId="10" xfId="0" applyNumberFormat="1" applyFill="1" applyBorder="1" applyAlignment="1" applyProtection="1">
      <alignment vertical="center"/>
    </xf>
    <xf numFmtId="9" fontId="6" fillId="0" borderId="12" xfId="28" applyFont="1" applyFill="1" applyBorder="1" applyAlignment="1">
      <alignment horizontal="center" vertical="center"/>
    </xf>
    <xf numFmtId="176" fontId="6" fillId="0" borderId="11" xfId="42" applyNumberFormat="1" applyFont="1" applyFill="1" applyBorder="1" applyAlignment="1">
      <alignment vertical="center"/>
    </xf>
    <xf numFmtId="0" fontId="0" fillId="0" borderId="0" xfId="0" applyAlignment="1" applyProtection="1">
      <alignment vertical="center"/>
      <protection locked="0"/>
    </xf>
    <xf numFmtId="0" fontId="0" fillId="0" borderId="10" xfId="42" applyFont="1" applyFill="1" applyBorder="1" applyAlignment="1">
      <alignment horizontal="center" vertical="center"/>
    </xf>
    <xf numFmtId="0" fontId="23" fillId="0" borderId="10" xfId="42" applyFont="1" applyFill="1" applyBorder="1" applyAlignment="1">
      <alignment horizontal="center" vertical="center"/>
    </xf>
    <xf numFmtId="0" fontId="0" fillId="0" borderId="0" xfId="0" applyAlignment="1" applyProtection="1">
      <alignment horizontal="right" vertical="center"/>
      <protection locked="0"/>
    </xf>
    <xf numFmtId="0" fontId="0" fillId="0" borderId="0" xfId="0" applyFill="1" applyBorder="1" applyAlignment="1" applyProtection="1">
      <alignment horizontal="right"/>
      <protection locked="0"/>
    </xf>
    <xf numFmtId="0" fontId="0" fillId="0" borderId="0" xfId="0" applyFill="1" applyAlignment="1" applyProtection="1">
      <alignment vertical="center"/>
      <protection locked="0"/>
    </xf>
    <xf numFmtId="0" fontId="0" fillId="0" borderId="0" xfId="0" applyFill="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Fill="1" applyBorder="1" applyAlignment="1" applyProtection="1">
      <alignment wrapText="1"/>
      <protection locked="0"/>
    </xf>
    <xf numFmtId="0" fontId="6" fillId="0" borderId="10"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食生活アンケート　（集計表）" xfId="42"/>
    <cellStyle name="良い" xfId="43" builtinId="26" customBuiltin="1"/>
  </cellStyles>
  <dxfs count="0"/>
  <tableStyles count="0" defaultTableStyle="TableStyleMedium9" defaultPivotStyle="PivotStyleLight16"/>
  <colors>
    <mruColors>
      <color rgb="FFCC99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結果表・グラフ!$C$6:$C$7</c:f>
              <c:strCache>
                <c:ptCount val="1"/>
                <c:pt idx="0">
                  <c:v>学校のある日、何時ごろ起きますか？ 全体</c:v>
                </c:pt>
              </c:strCache>
            </c:strRef>
          </c:tx>
          <c:spPr>
            <a:ln>
              <a:solidFill>
                <a:schemeClr val="tx1"/>
              </a:solidFill>
            </a:ln>
          </c:spPr>
          <c:dLbls>
            <c:showVal val="1"/>
          </c:dLbls>
          <c:cat>
            <c:strRef>
              <c:f>結果表・グラフ!$B$8:$B$14</c:f>
              <c:strCache>
                <c:ptCount val="7"/>
                <c:pt idx="0">
                  <c:v>6時より前</c:v>
                </c:pt>
                <c:pt idx="1">
                  <c:v>6時～</c:v>
                </c:pt>
                <c:pt idx="2">
                  <c:v>6時30分～</c:v>
                </c:pt>
                <c:pt idx="3">
                  <c:v>7時～</c:v>
                </c:pt>
                <c:pt idx="4">
                  <c:v>7時30分～</c:v>
                </c:pt>
                <c:pt idx="5">
                  <c:v>8時以降</c:v>
                </c:pt>
                <c:pt idx="6">
                  <c:v>無回答</c:v>
                </c:pt>
              </c:strCache>
            </c:strRef>
          </c:cat>
          <c:val>
            <c:numRef>
              <c:f>結果表・グラフ!$C$8:$C$14</c:f>
              <c:numCache>
                <c:formatCode>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3FAA-4BA5-A107-A2B5DBEE54D3}"/>
            </c:ext>
          </c:extLst>
        </c:ser>
        <c:axId val="65464576"/>
        <c:axId val="65548288"/>
      </c:barChart>
      <c:catAx>
        <c:axId val="65464576"/>
        <c:scaling>
          <c:orientation val="minMax"/>
        </c:scaling>
        <c:axPos val="b"/>
        <c:numFmt formatCode="General" sourceLinked="0"/>
        <c:tickLblPos val="nextTo"/>
        <c:txPr>
          <a:bodyPr rot="0" vert="horz"/>
          <a:lstStyle/>
          <a:p>
            <a:pPr>
              <a:defRPr sz="700" spc="0" baseline="0"/>
            </a:pPr>
            <a:endParaRPr lang="ja-JP"/>
          </a:p>
        </c:txPr>
        <c:crossAx val="65548288"/>
        <c:crosses val="autoZero"/>
        <c:auto val="1"/>
        <c:lblAlgn val="ctr"/>
        <c:lblOffset val="100"/>
      </c:catAx>
      <c:valAx>
        <c:axId val="65548288"/>
        <c:scaling>
          <c:orientation val="minMax"/>
        </c:scaling>
        <c:axPos val="l"/>
        <c:majorGridlines/>
        <c:numFmt formatCode="0%" sourceLinked="0"/>
        <c:tickLblPos val="nextTo"/>
        <c:txPr>
          <a:bodyPr/>
          <a:lstStyle/>
          <a:p>
            <a:pPr>
              <a:defRPr sz="900"/>
            </a:pPr>
            <a:endParaRPr lang="ja-JP"/>
          </a:p>
        </c:txPr>
        <c:crossAx val="65464576"/>
        <c:crosses val="autoZero"/>
        <c:crossBetween val="between"/>
      </c:valAx>
    </c:plotArea>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結果表・グラフ!$C$179</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結果表・グラフ!$B$180:$B$185</c:f>
              <c:strCache>
                <c:ptCount val="6"/>
                <c:pt idx="0">
                  <c:v>毎日朝も晩も食べる</c:v>
                </c:pt>
                <c:pt idx="1">
                  <c:v>１日１回食べる</c:v>
                </c:pt>
                <c:pt idx="2">
                  <c:v>１週間に３～５回食べる</c:v>
                </c:pt>
                <c:pt idx="3">
                  <c:v>１週間に１～２回食べる</c:v>
                </c:pt>
                <c:pt idx="4">
                  <c:v>食べない</c:v>
                </c:pt>
                <c:pt idx="5">
                  <c:v>無回答</c:v>
                </c:pt>
              </c:strCache>
            </c:strRef>
          </c:cat>
          <c:val>
            <c:numRef>
              <c:f>結果表・グラフ!$C$180:$C$185</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7BA5-4103-B4CA-E5C39011EF6A}"/>
            </c:ext>
          </c:extLst>
        </c:ser>
        <c:dLbls>
          <c:showCatName val="1"/>
          <c:showPercent val="1"/>
        </c:dLbls>
        <c:firstSliceAng val="0"/>
      </c:pieChart>
    </c:plotArea>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結果表・グラフ!$C$190</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結果表・グラフ!$B$191:$B$196</c:f>
              <c:strCache>
                <c:ptCount val="6"/>
                <c:pt idx="0">
                  <c:v>きらいな食べ物はない</c:v>
                </c:pt>
                <c:pt idx="1">
                  <c:v>頑張って全部食べる</c:v>
                </c:pt>
                <c:pt idx="2">
                  <c:v>半分食べる</c:v>
                </c:pt>
                <c:pt idx="3">
                  <c:v>少しだけ食べ</c:v>
                </c:pt>
                <c:pt idx="4">
                  <c:v>全く食べない </c:v>
                </c:pt>
                <c:pt idx="5">
                  <c:v>無回答</c:v>
                </c:pt>
              </c:strCache>
            </c:strRef>
          </c:cat>
          <c:val>
            <c:numRef>
              <c:f>結果表・グラフ!$C$191:$C$196</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D668-4253-A348-62C6A3A7261F}"/>
            </c:ext>
          </c:extLst>
        </c:ser>
        <c:dLbls>
          <c:showCatName val="1"/>
          <c:showPercent val="1"/>
        </c:dLbls>
        <c:firstSliceAng val="0"/>
      </c:pieChart>
    </c:plotArea>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結果表・グラフ!$C$199</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結果表・グラフ!$B$200:$B$205</c:f>
              <c:strCache>
                <c:ptCount val="6"/>
                <c:pt idx="0">
                  <c:v>きらいな食べ物はない</c:v>
                </c:pt>
                <c:pt idx="1">
                  <c:v>頑張って全部食べる</c:v>
                </c:pt>
                <c:pt idx="2">
                  <c:v>半分食べる</c:v>
                </c:pt>
                <c:pt idx="3">
                  <c:v>少しだけ食べ</c:v>
                </c:pt>
                <c:pt idx="4">
                  <c:v>全く食べない </c:v>
                </c:pt>
                <c:pt idx="5">
                  <c:v>無回答</c:v>
                </c:pt>
              </c:strCache>
            </c:strRef>
          </c:cat>
          <c:val>
            <c:numRef>
              <c:f>結果表・グラフ!$C$200:$C$205</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CECC-4896-AA75-1D198ED15297}"/>
            </c:ext>
          </c:extLst>
        </c:ser>
        <c:dLbls>
          <c:showCatName val="1"/>
          <c:showPercent val="1"/>
        </c:dLbls>
        <c:firstSliceAng val="0"/>
      </c:pieChart>
    </c:plotArea>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結果表・グラフ!$C$207</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結果表・グラフ!$B$208:$B$212</c:f>
              <c:strCache>
                <c:ptCount val="5"/>
                <c:pt idx="0">
                  <c:v>ほとんど毎日食べる</c:v>
                </c:pt>
                <c:pt idx="1">
                  <c:v>１週間に４～５日食べる</c:v>
                </c:pt>
                <c:pt idx="2">
                  <c:v>１週間に２～３日食べる</c:v>
                </c:pt>
                <c:pt idx="3">
                  <c:v>ほとんど食べない</c:v>
                </c:pt>
                <c:pt idx="4">
                  <c:v>無回答</c:v>
                </c:pt>
              </c:strCache>
            </c:strRef>
          </c:cat>
          <c:val>
            <c:numRef>
              <c:f>結果表・グラフ!$C$208:$C$212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A8-411B-ACBB-90FABE31405B}"/>
            </c:ext>
          </c:extLst>
        </c:ser>
        <c:dLbls>
          <c:showCatName val="1"/>
          <c:showPercent val="1"/>
        </c:dLbls>
        <c:firstSliceAng val="0"/>
      </c:pieChart>
    </c:plotArea>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結果表・グラフ!$C$215</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結果表・グラフ!$B$216:$B$221</c:f>
              <c:strCache>
                <c:ptCount val="6"/>
                <c:pt idx="0">
                  <c:v>１日２回以上でる</c:v>
                </c:pt>
                <c:pt idx="1">
                  <c:v>１日１回でる</c:v>
                </c:pt>
                <c:pt idx="2">
                  <c:v>２～３日に１回でる</c:v>
                </c:pt>
                <c:pt idx="3">
                  <c:v>４～５日に１回でる</c:v>
                </c:pt>
                <c:pt idx="4">
                  <c:v>１週間に１回でる</c:v>
                </c:pt>
                <c:pt idx="5">
                  <c:v>無回答</c:v>
                </c:pt>
              </c:strCache>
            </c:strRef>
          </c:cat>
          <c:val>
            <c:numRef>
              <c:f>結果表・グラフ!$C$216:$C$221</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2355-4284-950E-FD20A28372B9}"/>
            </c:ext>
          </c:extLst>
        </c:ser>
        <c:dLbls>
          <c:showCatName val="1"/>
          <c:showPercent val="1"/>
        </c:dLbls>
        <c:firstSliceAng val="0"/>
      </c:pieChart>
    </c:plotArea>
    <c:plotVisOnly val="1"/>
    <c:dispBlanksAs val="zero"/>
  </c:chart>
  <c:printSettings>
    <c:headerFooter/>
    <c:pageMargins b="0.750000000000004" l="0.70000000000000062" r="0.70000000000000062" t="0.75000000000000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結果表・グラフ!$C$254</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結果表・グラフ!$B$255:$B$259</c:f>
              <c:strCache>
                <c:ptCount val="5"/>
                <c:pt idx="0">
                  <c:v>いつも感じる</c:v>
                </c:pt>
                <c:pt idx="1">
                  <c:v>しばしば感じる</c:v>
                </c:pt>
                <c:pt idx="2">
                  <c:v>時々感じる</c:v>
                </c:pt>
                <c:pt idx="3">
                  <c:v>ほとんど感じない</c:v>
                </c:pt>
                <c:pt idx="4">
                  <c:v>無回答</c:v>
                </c:pt>
              </c:strCache>
            </c:strRef>
          </c:cat>
          <c:val>
            <c:numRef>
              <c:f>結果表・グラフ!$C$255:$C$259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83-4629-9B82-B15353D1ED64}"/>
            </c:ext>
          </c:extLst>
        </c:ser>
        <c:dLbls>
          <c:showCatName val="1"/>
          <c:showPercent val="1"/>
        </c:dLbls>
        <c:firstSliceAng val="0"/>
      </c:pieChart>
    </c:plotArea>
    <c:plotVisOnly val="1"/>
    <c:dispBlanksAs val="zero"/>
  </c:chart>
  <c:printSettings>
    <c:headerFooter/>
    <c:pageMargins b="0.750000000000004" l="0.70000000000000062" r="0.70000000000000062" t="0.75000000000000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結果表・グラフ!$C$262</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結果表・グラフ!$B$263:$B$267</c:f>
              <c:strCache>
                <c:ptCount val="5"/>
                <c:pt idx="0">
                  <c:v>いつも感じる</c:v>
                </c:pt>
                <c:pt idx="1">
                  <c:v>しばしば感じる</c:v>
                </c:pt>
                <c:pt idx="2">
                  <c:v>時々感じる</c:v>
                </c:pt>
                <c:pt idx="3">
                  <c:v>ほとんど感じない</c:v>
                </c:pt>
                <c:pt idx="4">
                  <c:v>無回答</c:v>
                </c:pt>
              </c:strCache>
            </c:strRef>
          </c:cat>
          <c:val>
            <c:numRef>
              <c:f>結果表・グラフ!$C$263:$C$267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89-4D97-BAA1-3EE1B1144422}"/>
            </c:ext>
          </c:extLst>
        </c:ser>
        <c:dLbls>
          <c:showCatName val="1"/>
          <c:showPercent val="1"/>
        </c:dLbls>
        <c:firstSliceAng val="0"/>
      </c:pieChart>
    </c:plotArea>
    <c:plotVisOnly val="1"/>
    <c:dispBlanksAs val="zero"/>
  </c:chart>
  <c:printSettings>
    <c:headerFooter/>
    <c:pageMargins b="0.75000000000000422" l="0.70000000000000062" r="0.70000000000000062" t="0.750000000000004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結果表・グラフ!$C$270</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結果表・グラフ!$B$271:$B$275</c:f>
              <c:strCache>
                <c:ptCount val="5"/>
                <c:pt idx="0">
                  <c:v>いつも感じる</c:v>
                </c:pt>
                <c:pt idx="1">
                  <c:v>しばしば感じる</c:v>
                </c:pt>
                <c:pt idx="2">
                  <c:v>時々感じる</c:v>
                </c:pt>
                <c:pt idx="3">
                  <c:v>ほとんど感じない</c:v>
                </c:pt>
                <c:pt idx="4">
                  <c:v>無回答</c:v>
                </c:pt>
              </c:strCache>
            </c:strRef>
          </c:cat>
          <c:val>
            <c:numRef>
              <c:f>結果表・グラフ!$C$271:$C$275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34-40FB-989F-B68ABA1A4F28}"/>
            </c:ext>
          </c:extLst>
        </c:ser>
        <c:dLbls>
          <c:showCatName val="1"/>
          <c:showPercent val="1"/>
        </c:dLbls>
        <c:firstSliceAng val="0"/>
      </c:pieChart>
    </c:plotArea>
    <c:plotVisOnly val="1"/>
    <c:dispBlanksAs val="zero"/>
  </c:chart>
  <c:printSettings>
    <c:headerFooter/>
    <c:pageMargins b="0.75000000000000422" l="0.70000000000000062" r="0.70000000000000062" t="0.750000000000004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結果表・グラフ!$C$278</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結果表・グラフ!$B$279:$B$283</c:f>
              <c:strCache>
                <c:ptCount val="5"/>
                <c:pt idx="0">
                  <c:v>いつも感じる</c:v>
                </c:pt>
                <c:pt idx="1">
                  <c:v>しばしば感じる</c:v>
                </c:pt>
                <c:pt idx="2">
                  <c:v>時々感じる</c:v>
                </c:pt>
                <c:pt idx="3">
                  <c:v>ほとんど感じない</c:v>
                </c:pt>
                <c:pt idx="4">
                  <c:v>無回答</c:v>
                </c:pt>
              </c:strCache>
            </c:strRef>
          </c:cat>
          <c:val>
            <c:numRef>
              <c:f>結果表・グラフ!$C$279:$C$283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4B-47DE-B88F-CC39E94AE002}"/>
            </c:ext>
          </c:extLst>
        </c:ser>
        <c:dLbls>
          <c:showCatName val="1"/>
          <c:showPercent val="1"/>
        </c:dLbls>
        <c:firstSliceAng val="0"/>
      </c:pieChart>
    </c:plotArea>
    <c:plotVisOnly val="1"/>
    <c:dispBlanksAs val="zero"/>
  </c:chart>
  <c:printSettings>
    <c:headerFooter/>
    <c:pageMargins b="0.75000000000000444" l="0.70000000000000062" r="0.70000000000000062" t="0.750000000000004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結果表・グラフ!$C$286</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結果表・グラフ!$B$287:$B$291</c:f>
              <c:strCache>
                <c:ptCount val="5"/>
                <c:pt idx="0">
                  <c:v>いつも感じる</c:v>
                </c:pt>
                <c:pt idx="1">
                  <c:v>しばしば感じる</c:v>
                </c:pt>
                <c:pt idx="2">
                  <c:v>時々感じる</c:v>
                </c:pt>
                <c:pt idx="3">
                  <c:v>ほとんど感じない</c:v>
                </c:pt>
                <c:pt idx="4">
                  <c:v>無回答</c:v>
                </c:pt>
              </c:strCache>
            </c:strRef>
          </c:cat>
          <c:val>
            <c:numRef>
              <c:f>結果表・グラフ!$C$287:$C$291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BC-431E-8271-96C87DE3C1E7}"/>
            </c:ext>
          </c:extLst>
        </c:ser>
        <c:dLbls>
          <c:showCatName val="1"/>
          <c:showPercent val="1"/>
        </c:dLbls>
        <c:firstSliceAng val="0"/>
      </c:pieChart>
    </c:plotArea>
    <c:plotVisOnly val="1"/>
    <c:dispBlanksAs val="zero"/>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結果表・グラフ!$C$47</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15:layout/>
              </c:ext>
            </c:extLst>
          </c:dLbls>
          <c:cat>
            <c:strRef>
              <c:f>結果表・グラフ!$B$48:$B$52</c:f>
              <c:strCache>
                <c:ptCount val="5"/>
                <c:pt idx="0">
                  <c:v>家族そろって食べるとき</c:v>
                </c:pt>
                <c:pt idx="1">
                  <c:v>友だちと食べるとき</c:v>
                </c:pt>
                <c:pt idx="2">
                  <c:v>一人で食べるとき</c:v>
                </c:pt>
                <c:pt idx="3">
                  <c:v>楽しいと思わない</c:v>
                </c:pt>
                <c:pt idx="4">
                  <c:v>無回答</c:v>
                </c:pt>
              </c:strCache>
            </c:strRef>
          </c:cat>
          <c:val>
            <c:numRef>
              <c:f>結果表・グラフ!$C$48:$C$52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8A-4293-A1ED-13A2320C1E5D}"/>
            </c:ext>
          </c:extLst>
        </c:ser>
        <c:dLbls>
          <c:showCatName val="1"/>
          <c:showPercent val="1"/>
        </c:dLbls>
        <c:firstSliceAng val="0"/>
      </c:pieChart>
    </c:plotArea>
    <c:plotVisOnly val="1"/>
    <c:dispBlanksAs val="zero"/>
  </c:chart>
  <c:printSettings>
    <c:headerFooter/>
    <c:pageMargins b="0.75000000000000244" l="0.70000000000000062" r="0.70000000000000062" t="0.750000000000002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結果表・グラフ!$C$294</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結果表・グラフ!$B$295:$B$299</c:f>
              <c:strCache>
                <c:ptCount val="5"/>
                <c:pt idx="0">
                  <c:v>いつも感じる</c:v>
                </c:pt>
                <c:pt idx="1">
                  <c:v>しばしば感じる</c:v>
                </c:pt>
                <c:pt idx="2">
                  <c:v>時々感じる</c:v>
                </c:pt>
                <c:pt idx="3">
                  <c:v>ほとんど感じない</c:v>
                </c:pt>
                <c:pt idx="4">
                  <c:v>無回答</c:v>
                </c:pt>
              </c:strCache>
            </c:strRef>
          </c:cat>
          <c:val>
            <c:numRef>
              <c:f>結果表・グラフ!$C$295:$C$299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3F-4DDE-8CE9-2F63D7BB7142}"/>
            </c:ext>
          </c:extLst>
        </c:ser>
        <c:dLbls>
          <c:showCatName val="1"/>
          <c:showPercent val="1"/>
        </c:dLbls>
        <c:firstSliceAng val="0"/>
      </c:pieChart>
    </c:plotArea>
    <c:plotVisOnly val="1"/>
    <c:dispBlanksAs val="zero"/>
  </c:chart>
  <c:printSettings>
    <c:headerFooter/>
    <c:pageMargins b="0.75000000000000444" l="0.70000000000000062" r="0.70000000000000062" t="0.750000000000004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結果表・グラフ!$C$302</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結果表・グラフ!$B$303:$B$307</c:f>
              <c:strCache>
                <c:ptCount val="5"/>
                <c:pt idx="0">
                  <c:v>いつも感じる</c:v>
                </c:pt>
                <c:pt idx="1">
                  <c:v>しばしば感じる</c:v>
                </c:pt>
                <c:pt idx="2">
                  <c:v>時々感じる</c:v>
                </c:pt>
                <c:pt idx="3">
                  <c:v>ほとんど感じない</c:v>
                </c:pt>
                <c:pt idx="4">
                  <c:v>無回答</c:v>
                </c:pt>
              </c:strCache>
            </c:strRef>
          </c:cat>
          <c:val>
            <c:numRef>
              <c:f>結果表・グラフ!$C$303:$C$307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6C-4C1A-883F-7FDFBB2FC2C6}"/>
            </c:ext>
          </c:extLst>
        </c:ser>
        <c:dLbls>
          <c:showCatName val="1"/>
          <c:showPercent val="1"/>
        </c:dLbls>
        <c:firstSliceAng val="0"/>
      </c:pieChart>
    </c:plotArea>
    <c:plotVisOnly val="1"/>
    <c:dispBlanksAs val="zero"/>
  </c:chart>
  <c:printSettings>
    <c:headerFooter/>
    <c:pageMargins b="0.75000000000000444" l="0.70000000000000062" r="0.70000000000000062" t="0.750000000000004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結果表・グラフ!$C$316</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結果表・グラフ!$B$317:$B$321</c:f>
              <c:strCache>
                <c:ptCount val="5"/>
                <c:pt idx="0">
                  <c:v>とてもそう思う</c:v>
                </c:pt>
                <c:pt idx="1">
                  <c:v>まあそう思う</c:v>
                </c:pt>
                <c:pt idx="2">
                  <c:v>あまりそう思わない</c:v>
                </c:pt>
                <c:pt idx="3">
                  <c:v>思わない</c:v>
                </c:pt>
                <c:pt idx="4">
                  <c:v>無回答</c:v>
                </c:pt>
              </c:strCache>
            </c:strRef>
          </c:cat>
          <c:val>
            <c:numRef>
              <c:f>結果表・グラフ!$C$317:$C$321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73-4921-A86C-C94EB912B2B8}"/>
            </c:ext>
          </c:extLst>
        </c:ser>
        <c:dLbls>
          <c:showCatName val="1"/>
          <c:showPercent val="1"/>
        </c:dLbls>
        <c:firstSliceAng val="0"/>
      </c:pieChart>
    </c:plotArea>
    <c:plotVisOnly val="1"/>
    <c:dispBlanksAs val="zero"/>
  </c:chart>
  <c:printSettings>
    <c:headerFooter/>
    <c:pageMargins b="0.750000000000004" l="0.70000000000000062" r="0.70000000000000062" t="0.75000000000000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結果表・グラフ!$C$324</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結果表・グラフ!$B$325:$B$329</c:f>
              <c:strCache>
                <c:ptCount val="5"/>
                <c:pt idx="0">
                  <c:v>いつもしている</c:v>
                </c:pt>
                <c:pt idx="1">
                  <c:v>時々している</c:v>
                </c:pt>
                <c:pt idx="2">
                  <c:v>あまりしていない</c:v>
                </c:pt>
                <c:pt idx="3">
                  <c:v>いつもしていない</c:v>
                </c:pt>
                <c:pt idx="4">
                  <c:v>無回答</c:v>
                </c:pt>
              </c:strCache>
            </c:strRef>
          </c:cat>
          <c:val>
            <c:numRef>
              <c:f>結果表・グラフ!$C$325:$C$329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79-450D-A572-F3C96420381C}"/>
            </c:ext>
          </c:extLst>
        </c:ser>
        <c:dLbls>
          <c:showCatName val="1"/>
          <c:showPercent val="1"/>
        </c:dLbls>
        <c:firstSliceAng val="0"/>
      </c:pieChart>
    </c:plotArea>
    <c:plotVisOnly val="1"/>
    <c:dispBlanksAs val="zero"/>
  </c:chart>
  <c:printSettings>
    <c:headerFooter/>
    <c:pageMargins b="0.75000000000000422" l="0.70000000000000062" r="0.70000000000000062" t="0.750000000000004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結果表・グラフ!$C$332</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結果表・グラフ!$B$333:$B$337</c:f>
              <c:strCache>
                <c:ptCount val="5"/>
                <c:pt idx="0">
                  <c:v>いつもしている</c:v>
                </c:pt>
                <c:pt idx="1">
                  <c:v>時々している</c:v>
                </c:pt>
                <c:pt idx="2">
                  <c:v>あまりしていない</c:v>
                </c:pt>
                <c:pt idx="3">
                  <c:v>いつもしていない</c:v>
                </c:pt>
                <c:pt idx="4">
                  <c:v>無回答</c:v>
                </c:pt>
              </c:strCache>
            </c:strRef>
          </c:cat>
          <c:val>
            <c:numRef>
              <c:f>結果表・グラフ!$C$333:$C$337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25-433A-A27B-135E7F88EB07}"/>
            </c:ext>
          </c:extLst>
        </c:ser>
        <c:dLbls>
          <c:showCatName val="1"/>
          <c:showPercent val="1"/>
        </c:dLbls>
        <c:firstSliceAng val="0"/>
      </c:pieChart>
    </c:plotArea>
    <c:plotVisOnly val="1"/>
    <c:dispBlanksAs val="zero"/>
  </c:chart>
  <c:printSettings>
    <c:headerFooter/>
    <c:pageMargins b="0.75000000000000422" l="0.70000000000000062" r="0.70000000000000062" t="0.750000000000004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結果表・グラフ!$C$342</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結果表・グラフ!$B$343:$B$345</c:f>
              <c:strCache>
                <c:ptCount val="3"/>
                <c:pt idx="0">
                  <c:v>使える</c:v>
                </c:pt>
                <c:pt idx="1">
                  <c:v>使えない</c:v>
                </c:pt>
                <c:pt idx="2">
                  <c:v>無回答</c:v>
                </c:pt>
              </c:strCache>
            </c:strRef>
          </c:cat>
          <c:val>
            <c:numRef>
              <c:f>結果表・グラフ!$C$343:$C$345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F2D1-4A44-BBDC-21EAD88941AA}"/>
            </c:ext>
          </c:extLst>
        </c:ser>
        <c:dLbls>
          <c:showCatName val="1"/>
          <c:showPercent val="1"/>
        </c:dLbls>
        <c:firstSliceAng val="0"/>
      </c:pieChart>
    </c:plotArea>
    <c:plotVisOnly val="1"/>
    <c:dispBlanksAs val="zero"/>
  </c:chart>
  <c:printSettings>
    <c:headerFooter/>
    <c:pageMargins b="0.75000000000000444" l="0.70000000000000062" r="0.70000000000000062" t="0.750000000000004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結果表・グラフ!$C$348</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結果表・グラフ!$B$349:$B$351</c:f>
              <c:strCache>
                <c:ptCount val="3"/>
                <c:pt idx="0">
                  <c:v>知っている</c:v>
                </c:pt>
                <c:pt idx="1">
                  <c:v>知らない</c:v>
                </c:pt>
                <c:pt idx="2">
                  <c:v>無回答</c:v>
                </c:pt>
              </c:strCache>
            </c:strRef>
          </c:cat>
          <c:val>
            <c:numRef>
              <c:f>結果表・グラフ!$C$349:$C$351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7018-4B63-B567-7FA58CA42D66}"/>
            </c:ext>
          </c:extLst>
        </c:ser>
        <c:dLbls>
          <c:showCatName val="1"/>
          <c:showPercent val="1"/>
        </c:dLbls>
        <c:firstSliceAng val="0"/>
      </c:pieChart>
    </c:plotArea>
    <c:plotVisOnly val="1"/>
    <c:dispBlanksAs val="zero"/>
  </c:chart>
  <c:printSettings>
    <c:headerFooter/>
    <c:pageMargins b="0.75000000000000444" l="0.70000000000000062" r="0.70000000000000062" t="0.750000000000004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結果表・グラフ!$C$17</c:f>
              <c:strCache>
                <c:ptCount val="1"/>
                <c:pt idx="0">
                  <c:v>全体</c:v>
                </c:pt>
              </c:strCache>
            </c:strRef>
          </c:tx>
          <c:spPr>
            <a:ln>
              <a:solidFill>
                <a:schemeClr val="tx1"/>
              </a:solidFill>
            </a:ln>
          </c:spPr>
          <c:dLbls>
            <c:showVal val="1"/>
          </c:dLbls>
          <c:cat>
            <c:strRef>
              <c:f>結果表・グラフ!$B$18:$B$23</c:f>
              <c:strCache>
                <c:ptCount val="6"/>
                <c:pt idx="0">
                  <c:v>9時より前</c:v>
                </c:pt>
                <c:pt idx="1">
                  <c:v>9時～</c:v>
                </c:pt>
                <c:pt idx="2">
                  <c:v>10時～</c:v>
                </c:pt>
                <c:pt idx="3">
                  <c:v>11時～</c:v>
                </c:pt>
                <c:pt idx="4">
                  <c:v>12時以降</c:v>
                </c:pt>
                <c:pt idx="5">
                  <c:v>無回答</c:v>
                </c:pt>
              </c:strCache>
            </c:strRef>
          </c:cat>
          <c:val>
            <c:numRef>
              <c:f>結果表・グラフ!$C$18:$C$23</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9D2-4BE9-AD3F-D7CB43990777}"/>
            </c:ext>
          </c:extLst>
        </c:ser>
        <c:axId val="81094528"/>
        <c:axId val="81096064"/>
      </c:barChart>
      <c:catAx>
        <c:axId val="81094528"/>
        <c:scaling>
          <c:orientation val="minMax"/>
        </c:scaling>
        <c:axPos val="b"/>
        <c:numFmt formatCode="General" sourceLinked="0"/>
        <c:tickLblPos val="nextTo"/>
        <c:txPr>
          <a:bodyPr rot="0" vert="horz"/>
          <a:lstStyle/>
          <a:p>
            <a:pPr>
              <a:defRPr sz="800" spc="-100" baseline="0"/>
            </a:pPr>
            <a:endParaRPr lang="ja-JP"/>
          </a:p>
        </c:txPr>
        <c:crossAx val="81096064"/>
        <c:crosses val="autoZero"/>
        <c:auto val="1"/>
        <c:lblAlgn val="ctr"/>
        <c:lblOffset val="100"/>
      </c:catAx>
      <c:valAx>
        <c:axId val="81096064"/>
        <c:scaling>
          <c:orientation val="minMax"/>
        </c:scaling>
        <c:axPos val="l"/>
        <c:majorGridlines/>
        <c:numFmt formatCode="0%" sourceLinked="0"/>
        <c:tickLblPos val="nextTo"/>
        <c:txPr>
          <a:bodyPr/>
          <a:lstStyle/>
          <a:p>
            <a:pPr>
              <a:defRPr sz="900"/>
            </a:pPr>
            <a:endParaRPr lang="ja-JP"/>
          </a:p>
        </c:txPr>
        <c:crossAx val="81094528"/>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結果表・グラフ!$C$26</c:f>
              <c:strCache>
                <c:ptCount val="1"/>
                <c:pt idx="0">
                  <c:v>全体</c:v>
                </c:pt>
              </c:strCache>
            </c:strRef>
          </c:tx>
          <c:spPr>
            <a:ln>
              <a:solidFill>
                <a:schemeClr val="tx1"/>
              </a:solidFill>
            </a:ln>
          </c:spPr>
          <c:dLbls>
            <c:showVal val="1"/>
          </c:dLbls>
          <c:cat>
            <c:strRef>
              <c:f>結果表・グラフ!$B$27:$B$33</c:f>
              <c:strCache>
                <c:ptCount val="7"/>
                <c:pt idx="0">
                  <c:v>～６時間未満</c:v>
                </c:pt>
                <c:pt idx="1">
                  <c:v>６時間～</c:v>
                </c:pt>
                <c:pt idx="2">
                  <c:v>７時間～</c:v>
                </c:pt>
                <c:pt idx="3">
                  <c:v>８時間～</c:v>
                </c:pt>
                <c:pt idx="4">
                  <c:v>９時間～</c:v>
                </c:pt>
                <c:pt idx="5">
                  <c:v>１０時間以上</c:v>
                </c:pt>
                <c:pt idx="6">
                  <c:v>無回答</c:v>
                </c:pt>
              </c:strCache>
            </c:strRef>
          </c:cat>
          <c:val>
            <c:numRef>
              <c:f>結果表・グラフ!$C$27:$C$33</c:f>
              <c:numCache>
                <c:formatCode>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1E4F-4029-A96E-6F8AF84A4FBF}"/>
            </c:ext>
          </c:extLst>
        </c:ser>
        <c:axId val="81116160"/>
        <c:axId val="80937728"/>
      </c:barChart>
      <c:catAx>
        <c:axId val="81116160"/>
        <c:scaling>
          <c:orientation val="minMax"/>
        </c:scaling>
        <c:axPos val="b"/>
        <c:numFmt formatCode="General" sourceLinked="0"/>
        <c:tickLblPos val="nextTo"/>
        <c:txPr>
          <a:bodyPr rot="0" vert="horz"/>
          <a:lstStyle/>
          <a:p>
            <a:pPr>
              <a:defRPr sz="800" spc="0" baseline="0"/>
            </a:pPr>
            <a:endParaRPr lang="ja-JP"/>
          </a:p>
        </c:txPr>
        <c:crossAx val="80937728"/>
        <c:crosses val="autoZero"/>
        <c:auto val="1"/>
        <c:lblAlgn val="ctr"/>
        <c:lblOffset val="100"/>
      </c:catAx>
      <c:valAx>
        <c:axId val="80937728"/>
        <c:scaling>
          <c:orientation val="minMax"/>
        </c:scaling>
        <c:axPos val="l"/>
        <c:majorGridlines/>
        <c:numFmt formatCode="0%" sourceLinked="0"/>
        <c:tickLblPos val="nextTo"/>
        <c:txPr>
          <a:bodyPr/>
          <a:lstStyle/>
          <a:p>
            <a:pPr>
              <a:defRPr sz="900"/>
            </a:pPr>
            <a:endParaRPr lang="ja-JP"/>
          </a:p>
        </c:txPr>
        <c:crossAx val="81116160"/>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結果表・グラフ!$C$36</c:f>
              <c:strCache>
                <c:ptCount val="1"/>
                <c:pt idx="0">
                  <c:v>全体</c:v>
                </c:pt>
              </c:strCache>
            </c:strRef>
          </c:tx>
          <c:spPr>
            <a:ln>
              <a:solidFill>
                <a:schemeClr val="tx1"/>
              </a:solidFill>
            </a:ln>
          </c:spPr>
          <c:dLbls>
            <c:showVal val="1"/>
          </c:dLbls>
          <c:cat>
            <c:strRef>
              <c:f>結果表・グラフ!$B$37:$B$44</c:f>
              <c:strCache>
                <c:ptCount val="8"/>
                <c:pt idx="0">
                  <c:v> 5分　　　　</c:v>
                </c:pt>
                <c:pt idx="1">
                  <c:v>10分</c:v>
                </c:pt>
                <c:pt idx="2">
                  <c:v>20分</c:v>
                </c:pt>
                <c:pt idx="3">
                  <c:v>30分</c:v>
                </c:pt>
                <c:pt idx="4">
                  <c:v>40分</c:v>
                </c:pt>
                <c:pt idx="5">
                  <c:v>50分</c:v>
                </c:pt>
                <c:pt idx="6">
                  <c:v>1時間以上</c:v>
                </c:pt>
                <c:pt idx="7">
                  <c:v>無回答</c:v>
                </c:pt>
              </c:strCache>
            </c:strRef>
          </c:cat>
          <c:val>
            <c:numRef>
              <c:f>結果表・グラフ!$C$37:$C$44</c:f>
              <c:numCache>
                <c:formatCode>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438A-47A3-81A0-BBA10CF2FC5C}"/>
            </c:ext>
          </c:extLst>
        </c:ser>
        <c:axId val="80974208"/>
        <c:axId val="80975744"/>
      </c:barChart>
      <c:catAx>
        <c:axId val="80974208"/>
        <c:scaling>
          <c:orientation val="minMax"/>
        </c:scaling>
        <c:axPos val="b"/>
        <c:numFmt formatCode="General" sourceLinked="0"/>
        <c:tickLblPos val="nextTo"/>
        <c:txPr>
          <a:bodyPr rot="0" vert="horz"/>
          <a:lstStyle/>
          <a:p>
            <a:pPr>
              <a:defRPr sz="800" spc="0" baseline="0"/>
            </a:pPr>
            <a:endParaRPr lang="ja-JP"/>
          </a:p>
        </c:txPr>
        <c:crossAx val="80975744"/>
        <c:crosses val="autoZero"/>
        <c:auto val="1"/>
        <c:lblAlgn val="ctr"/>
        <c:lblOffset val="100"/>
      </c:catAx>
      <c:valAx>
        <c:axId val="80975744"/>
        <c:scaling>
          <c:orientation val="minMax"/>
        </c:scaling>
        <c:axPos val="l"/>
        <c:majorGridlines/>
        <c:numFmt formatCode="0%" sourceLinked="0"/>
        <c:tickLblPos val="nextTo"/>
        <c:txPr>
          <a:bodyPr/>
          <a:lstStyle/>
          <a:p>
            <a:pPr>
              <a:defRPr sz="900"/>
            </a:pPr>
            <a:endParaRPr lang="ja-JP"/>
          </a:p>
        </c:txPr>
        <c:crossAx val="80974208"/>
        <c:crosses val="autoZero"/>
        <c:crossBetween val="between"/>
      </c:valAx>
    </c:plotArea>
    <c:plotVisOnly val="1"/>
    <c:dispBlanksAs val="gap"/>
  </c:chart>
  <c:printSettings>
    <c:headerFooter/>
    <c:pageMargins b="0.75000000000000222" l="0.70000000000000062" r="0.70000000000000062" t="0.750000000000002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結果表・グラフ!$C$64</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結果表・グラフ!$B$65:$B$69</c:f>
              <c:strCache>
                <c:ptCount val="5"/>
                <c:pt idx="0">
                  <c:v>ほとんど毎日食べる　　</c:v>
                </c:pt>
                <c:pt idx="1">
                  <c:v>１週間に４～５日食べる</c:v>
                </c:pt>
                <c:pt idx="2">
                  <c:v>１週間に２～３日食べる　　</c:v>
                </c:pt>
                <c:pt idx="3">
                  <c:v>ほとんど食べない</c:v>
                </c:pt>
                <c:pt idx="4">
                  <c:v>無回答</c:v>
                </c:pt>
              </c:strCache>
            </c:strRef>
          </c:cat>
          <c:val>
            <c:numRef>
              <c:f>結果表・グラフ!$C$65:$C$69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B0-4396-9F98-062F09BDC56B}"/>
            </c:ext>
          </c:extLst>
        </c:ser>
        <c:dLbls>
          <c:showCatName val="1"/>
          <c:showPercent val="1"/>
        </c:dLbls>
        <c:firstSliceAng val="0"/>
      </c:pieChart>
    </c:plotArea>
    <c:plotVisOnly val="1"/>
    <c:dispBlanksAs val="zero"/>
  </c:chart>
  <c:printSettings>
    <c:headerFooter/>
    <c:pageMargins b="0.75000000000000266" l="0.70000000000000062" r="0.70000000000000062" t="0.7500000000000026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bar"/>
        <c:grouping val="percentStacked"/>
        <c:ser>
          <c:idx val="0"/>
          <c:order val="0"/>
          <c:tx>
            <c:strRef>
              <c:f>結果表・グラフ!$B$94</c:f>
              <c:strCache>
                <c:ptCount val="1"/>
                <c:pt idx="0">
                  <c:v>主食＋主菜＋副菜　　</c:v>
                </c:pt>
              </c:strCache>
            </c:strRef>
          </c:tx>
          <c:spPr>
            <a:solidFill>
              <a:schemeClr val="accent1"/>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結果表・グラフ!$C$94:$E$94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C781-4121-A4B5-986603059E52}"/>
            </c:ext>
          </c:extLst>
        </c:ser>
        <c:ser>
          <c:idx val="1"/>
          <c:order val="1"/>
          <c:tx>
            <c:strRef>
              <c:f>結果表・グラフ!$B$95</c:f>
              <c:strCache>
                <c:ptCount val="1"/>
                <c:pt idx="0">
                  <c:v>主食＋主菜</c:v>
                </c:pt>
              </c:strCache>
            </c:strRef>
          </c:tx>
          <c:spPr>
            <a:solidFill>
              <a:schemeClr val="accent2"/>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結果表・グラフ!$C$95:$E$95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781-4121-A4B5-986603059E52}"/>
            </c:ext>
          </c:extLst>
        </c:ser>
        <c:ser>
          <c:idx val="2"/>
          <c:order val="2"/>
          <c:tx>
            <c:strRef>
              <c:f>結果表・グラフ!$B$96</c:f>
              <c:strCache>
                <c:ptCount val="1"/>
                <c:pt idx="0">
                  <c:v>主食＋副菜</c:v>
                </c:pt>
              </c:strCache>
            </c:strRef>
          </c:tx>
          <c:spPr>
            <a:solidFill>
              <a:schemeClr val="accent3"/>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結果表・グラフ!$C$96:$E$96</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C781-4121-A4B5-986603059E52}"/>
            </c:ext>
          </c:extLst>
        </c:ser>
        <c:ser>
          <c:idx val="3"/>
          <c:order val="3"/>
          <c:tx>
            <c:strRef>
              <c:f>結果表・グラフ!$B$97</c:f>
              <c:strCache>
                <c:ptCount val="1"/>
                <c:pt idx="0">
                  <c:v>主食＋飲み物（またはデザート）</c:v>
                </c:pt>
              </c:strCache>
            </c:strRef>
          </c:tx>
          <c:spPr>
            <a:solidFill>
              <a:schemeClr val="accent4"/>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結果表・グラフ!$C$97:$E$97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781-4121-A4B5-986603059E52}"/>
            </c:ext>
          </c:extLst>
        </c:ser>
        <c:ser>
          <c:idx val="4"/>
          <c:order val="4"/>
          <c:tx>
            <c:strRef>
              <c:f>結果表・グラフ!$B$98</c:f>
              <c:strCache>
                <c:ptCount val="1"/>
                <c:pt idx="0">
                  <c:v>主食のみ</c:v>
                </c:pt>
              </c:strCache>
            </c:strRef>
          </c:tx>
          <c:spPr>
            <a:solidFill>
              <a:schemeClr val="accent5"/>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結果表・グラフ!$C$98:$E$98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C781-4121-A4B5-986603059E52}"/>
            </c:ext>
          </c:extLst>
        </c:ser>
        <c:ser>
          <c:idx val="5"/>
          <c:order val="5"/>
          <c:tx>
            <c:strRef>
              <c:f>結果表・グラフ!$B$99</c:f>
              <c:strCache>
                <c:ptCount val="1"/>
                <c:pt idx="0">
                  <c:v>おかずのみ</c:v>
                </c:pt>
              </c:strCache>
            </c:strRef>
          </c:tx>
          <c:spPr>
            <a:solidFill>
              <a:schemeClr val="accent6"/>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結果表・グラフ!$C$99:$E$99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C781-4121-A4B5-986603059E52}"/>
            </c:ext>
          </c:extLst>
        </c:ser>
        <c:ser>
          <c:idx val="6"/>
          <c:order val="6"/>
          <c:tx>
            <c:strRef>
              <c:f>結果表・グラフ!$B$100</c:f>
              <c:strCache>
                <c:ptCount val="1"/>
                <c:pt idx="0">
                  <c:v>飲み物のみ</c:v>
                </c:pt>
              </c:strCache>
            </c:strRef>
          </c:tx>
          <c:spPr>
            <a:solidFill>
              <a:schemeClr val="accent1">
                <a:lumMod val="60000"/>
              </a:schemeClr>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結果表・グラフ!$C$100:$E$100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C781-4121-A4B5-986603059E52}"/>
            </c:ext>
          </c:extLst>
        </c:ser>
        <c:ser>
          <c:idx val="7"/>
          <c:order val="7"/>
          <c:tx>
            <c:strRef>
              <c:f>結果表・グラフ!$B$101</c:f>
              <c:strCache>
                <c:ptCount val="1"/>
                <c:pt idx="0">
                  <c:v>果物やヨーグルトのみ</c:v>
                </c:pt>
              </c:strCache>
            </c:strRef>
          </c:tx>
          <c:spPr>
            <a:solidFill>
              <a:schemeClr val="accent2">
                <a:lumMod val="60000"/>
              </a:schemeClr>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結果表・グラフ!$C$101:$E$101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C781-4121-A4B5-986603059E52}"/>
            </c:ext>
          </c:extLst>
        </c:ser>
        <c:ser>
          <c:idx val="8"/>
          <c:order val="8"/>
          <c:tx>
            <c:strRef>
              <c:f>結果表・グラフ!$B$102</c:f>
              <c:strCache>
                <c:ptCount val="1"/>
                <c:pt idx="0">
                  <c:v>その他</c:v>
                </c:pt>
              </c:strCache>
            </c:strRef>
          </c:tx>
          <c:spPr>
            <a:solidFill>
              <a:schemeClr val="accent3">
                <a:lumMod val="60000"/>
              </a:schemeClr>
            </a:solid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結果表・グラフ!$C$93:$E$93</c:f>
              <c:strCache>
                <c:ptCount val="3"/>
                <c:pt idx="0">
                  <c:v>ごはん</c:v>
                </c:pt>
                <c:pt idx="1">
                  <c:v>パン</c:v>
                </c:pt>
                <c:pt idx="2">
                  <c:v>ごはん＋パン</c:v>
                </c:pt>
              </c:strCache>
            </c:strRef>
          </c:cat>
          <c:val>
            <c:numRef>
              <c:f>結果表・グラフ!$C$102:$E$102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C781-4121-A4B5-986603059E52}"/>
            </c:ext>
          </c:extLst>
        </c:ser>
        <c:overlap val="100"/>
        <c:serLines>
          <c:spPr>
            <a:ln w="6350" cap="flat" cmpd="sng" algn="ctr">
              <a:solidFill>
                <a:schemeClr val="tx1"/>
              </a:solidFill>
              <a:prstDash val="dash"/>
              <a:round/>
            </a:ln>
            <a:effectLst/>
          </c:spPr>
        </c:serLines>
        <c:axId val="81169024"/>
        <c:axId val="81191296"/>
      </c:barChart>
      <c:catAx>
        <c:axId val="81169024"/>
        <c:scaling>
          <c:orientation val="maxMin"/>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81191296"/>
        <c:crosses val="autoZero"/>
        <c:auto val="1"/>
        <c:lblAlgn val="ctr"/>
        <c:lblOffset val="100"/>
      </c:catAx>
      <c:valAx>
        <c:axId val="81191296"/>
        <c:scaling>
          <c:orientation val="minMax"/>
        </c:scaling>
        <c:axPos val="t"/>
        <c:majorGridlines>
          <c:spPr>
            <a:ln w="9525" cap="flat" cmpd="sng" algn="ctr">
              <a:solidFill>
                <a:schemeClr val="bg1">
                  <a:lumMod val="50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81169024"/>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'結果表・グラフ（モノクロ）'!$C$6:$C$7</c:f>
              <c:strCache>
                <c:ptCount val="1"/>
                <c:pt idx="0">
                  <c:v>学校のある日、何時ごろ起きますか？ 全体</c:v>
                </c:pt>
              </c:strCache>
            </c:strRef>
          </c:tx>
          <c:spPr>
            <a:pattFill prst="pct25">
              <a:fgClr>
                <a:schemeClr val="tx1"/>
              </a:fgClr>
              <a:bgClr>
                <a:schemeClr val="bg1"/>
              </a:bgClr>
            </a:pattFill>
            <a:ln>
              <a:solidFill>
                <a:schemeClr val="tx1"/>
              </a:solidFill>
            </a:ln>
          </c:spPr>
          <c:dLbls>
            <c:showVal val="1"/>
          </c:dLbls>
          <c:cat>
            <c:strRef>
              <c:f>'結果表・グラフ（モノクロ）'!$B$8:$B$14</c:f>
              <c:strCache>
                <c:ptCount val="7"/>
                <c:pt idx="0">
                  <c:v>6時より前</c:v>
                </c:pt>
                <c:pt idx="1">
                  <c:v>6時～</c:v>
                </c:pt>
                <c:pt idx="2">
                  <c:v>6時30分～</c:v>
                </c:pt>
                <c:pt idx="3">
                  <c:v>7時～</c:v>
                </c:pt>
                <c:pt idx="4">
                  <c:v>7時30分～</c:v>
                </c:pt>
                <c:pt idx="5">
                  <c:v>8時以降</c:v>
                </c:pt>
                <c:pt idx="6">
                  <c:v>無回答</c:v>
                </c:pt>
              </c:strCache>
            </c:strRef>
          </c:cat>
          <c:val>
            <c:numRef>
              <c:f>'結果表・グラフ（モノクロ）'!$C$8:$C$14</c:f>
              <c:numCache>
                <c:formatCode>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1B19-487F-982A-0124706C7F95}"/>
            </c:ext>
          </c:extLst>
        </c:ser>
        <c:axId val="82727680"/>
        <c:axId val="82729216"/>
      </c:barChart>
      <c:catAx>
        <c:axId val="82727680"/>
        <c:scaling>
          <c:orientation val="minMax"/>
        </c:scaling>
        <c:axPos val="b"/>
        <c:numFmt formatCode="General" sourceLinked="0"/>
        <c:tickLblPos val="nextTo"/>
        <c:txPr>
          <a:bodyPr rot="0" vert="horz"/>
          <a:lstStyle/>
          <a:p>
            <a:pPr>
              <a:defRPr sz="700" spc="0" baseline="0"/>
            </a:pPr>
            <a:endParaRPr lang="ja-JP"/>
          </a:p>
        </c:txPr>
        <c:crossAx val="82729216"/>
        <c:crosses val="autoZero"/>
        <c:auto val="1"/>
        <c:lblAlgn val="ctr"/>
        <c:lblOffset val="100"/>
      </c:catAx>
      <c:valAx>
        <c:axId val="82729216"/>
        <c:scaling>
          <c:orientation val="minMax"/>
        </c:scaling>
        <c:axPos val="l"/>
        <c:majorGridlines/>
        <c:numFmt formatCode="0%" sourceLinked="0"/>
        <c:tickLblPos val="nextTo"/>
        <c:txPr>
          <a:bodyPr/>
          <a:lstStyle/>
          <a:p>
            <a:pPr>
              <a:defRPr sz="900"/>
            </a:pPr>
            <a:endParaRPr lang="ja-JP"/>
          </a:p>
        </c:txPr>
        <c:crossAx val="82727680"/>
        <c:crosses val="autoZero"/>
        <c:crossBetween val="between"/>
      </c:valAx>
    </c:plotArea>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'結果表・グラフ（モノクロ）'!$C$81</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54D4-4046-A66D-F4AD64033C1A}"/>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2-54D4-4046-A66D-F4AD64033C1A}"/>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54D4-4046-A66D-F4AD64033C1A}"/>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4-54D4-4046-A66D-F4AD64033C1A}"/>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54D4-4046-A66D-F4AD64033C1A}"/>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6-54D4-4046-A66D-F4AD64033C1A}"/>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7-54D4-4046-A66D-F4AD64033C1A}"/>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8-54D4-4046-A66D-F4AD64033C1A}"/>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09-54D4-4046-A66D-F4AD64033C1A}"/>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'結果表・グラフ（モノクロ）'!$B$82:$B$90</c:f>
              <c:strCache>
                <c:ptCount val="9"/>
                <c:pt idx="0">
                  <c:v>主食＋主菜＋副菜　　</c:v>
                </c:pt>
                <c:pt idx="1">
                  <c:v>主食＋主菜</c:v>
                </c:pt>
                <c:pt idx="2">
                  <c:v>主食＋副菜</c:v>
                </c:pt>
                <c:pt idx="3">
                  <c:v>主食＋飲み物（またはデザート）</c:v>
                </c:pt>
                <c:pt idx="4">
                  <c:v>主食のみ</c:v>
                </c:pt>
                <c:pt idx="5">
                  <c:v>おかずのみ</c:v>
                </c:pt>
                <c:pt idx="6">
                  <c:v>飲み物のみ</c:v>
                </c:pt>
                <c:pt idx="7">
                  <c:v>果物やヨーグルトのみ</c:v>
                </c:pt>
                <c:pt idx="8">
                  <c:v>その他</c:v>
                </c:pt>
              </c:strCache>
            </c:strRef>
          </c:cat>
          <c:val>
            <c:numRef>
              <c:f>'結果表・グラフ（モノクロ）'!$C$82:$C$90</c:f>
              <c:numCache>
                <c:formatCode>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54D4-4046-A66D-F4AD64033C1A}"/>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'結果表・グラフ（モノクロ）'!$C$17</c:f>
              <c:strCache>
                <c:ptCount val="1"/>
                <c:pt idx="0">
                  <c:v>全体</c:v>
                </c:pt>
              </c:strCache>
            </c:strRef>
          </c:tx>
          <c:spPr>
            <a:pattFill prst="pct25">
              <a:fgClr>
                <a:schemeClr val="tx1"/>
              </a:fgClr>
              <a:bgClr>
                <a:schemeClr val="bg1"/>
              </a:bgClr>
            </a:pattFill>
            <a:ln>
              <a:solidFill>
                <a:schemeClr val="tx1"/>
              </a:solidFill>
            </a:ln>
          </c:spPr>
          <c:dLbls>
            <c:showVal val="1"/>
          </c:dLbls>
          <c:cat>
            <c:strRef>
              <c:f>'結果表・グラフ（モノクロ）'!$B$18:$B$23</c:f>
              <c:strCache>
                <c:ptCount val="6"/>
                <c:pt idx="0">
                  <c:v>9時より前</c:v>
                </c:pt>
                <c:pt idx="1">
                  <c:v>9時～</c:v>
                </c:pt>
                <c:pt idx="2">
                  <c:v>10時～</c:v>
                </c:pt>
                <c:pt idx="3">
                  <c:v>11時～</c:v>
                </c:pt>
                <c:pt idx="4">
                  <c:v>12時以降</c:v>
                </c:pt>
                <c:pt idx="5">
                  <c:v>無回答</c:v>
                </c:pt>
              </c:strCache>
            </c:strRef>
          </c:cat>
          <c:val>
            <c:numRef>
              <c:f>'結果表・グラフ（モノクロ）'!$C$18:$C$23</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7AC-4C12-94EF-8C597C00F188}"/>
            </c:ext>
          </c:extLst>
        </c:ser>
        <c:axId val="83917824"/>
        <c:axId val="83927808"/>
      </c:barChart>
      <c:catAx>
        <c:axId val="83917824"/>
        <c:scaling>
          <c:orientation val="minMax"/>
        </c:scaling>
        <c:axPos val="b"/>
        <c:numFmt formatCode="General" sourceLinked="0"/>
        <c:tickLblPos val="nextTo"/>
        <c:txPr>
          <a:bodyPr rot="0" vert="horz"/>
          <a:lstStyle/>
          <a:p>
            <a:pPr>
              <a:defRPr sz="800" spc="-100" baseline="0"/>
            </a:pPr>
            <a:endParaRPr lang="ja-JP"/>
          </a:p>
        </c:txPr>
        <c:crossAx val="83927808"/>
        <c:crosses val="autoZero"/>
        <c:auto val="1"/>
        <c:lblAlgn val="ctr"/>
        <c:lblOffset val="100"/>
      </c:catAx>
      <c:valAx>
        <c:axId val="83927808"/>
        <c:scaling>
          <c:orientation val="minMax"/>
        </c:scaling>
        <c:axPos val="l"/>
        <c:majorGridlines/>
        <c:numFmt formatCode="0%" sourceLinked="0"/>
        <c:tickLblPos val="nextTo"/>
        <c:txPr>
          <a:bodyPr/>
          <a:lstStyle/>
          <a:p>
            <a:pPr>
              <a:defRPr sz="900"/>
            </a:pPr>
            <a:endParaRPr lang="ja-JP"/>
          </a:p>
        </c:txPr>
        <c:crossAx val="83917824"/>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'結果表・グラフ（モノクロ）'!$C$26</c:f>
              <c:strCache>
                <c:ptCount val="1"/>
                <c:pt idx="0">
                  <c:v>全体</c:v>
                </c:pt>
              </c:strCache>
            </c:strRef>
          </c:tx>
          <c:spPr>
            <a:pattFill prst="pct25">
              <a:fgClr>
                <a:schemeClr val="tx1"/>
              </a:fgClr>
              <a:bgClr>
                <a:schemeClr val="bg1"/>
              </a:bgClr>
            </a:pattFill>
            <a:ln>
              <a:solidFill>
                <a:schemeClr val="tx1"/>
              </a:solidFill>
            </a:ln>
          </c:spPr>
          <c:dLbls>
            <c:showVal val="1"/>
          </c:dLbls>
          <c:cat>
            <c:strRef>
              <c:f>'結果表・グラフ（モノクロ）'!$B$27:$B$33</c:f>
              <c:strCache>
                <c:ptCount val="7"/>
                <c:pt idx="0">
                  <c:v>～６時間未満</c:v>
                </c:pt>
                <c:pt idx="1">
                  <c:v>６時間～</c:v>
                </c:pt>
                <c:pt idx="2">
                  <c:v>７時間～</c:v>
                </c:pt>
                <c:pt idx="3">
                  <c:v>８時間～</c:v>
                </c:pt>
                <c:pt idx="4">
                  <c:v>９時間～</c:v>
                </c:pt>
                <c:pt idx="5">
                  <c:v>１０時間以上</c:v>
                </c:pt>
                <c:pt idx="6">
                  <c:v>無回答</c:v>
                </c:pt>
              </c:strCache>
            </c:strRef>
          </c:cat>
          <c:val>
            <c:numRef>
              <c:f>'結果表・グラフ（モノクロ）'!$C$27:$C$33</c:f>
              <c:numCache>
                <c:formatCode>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2F97-4999-BA15-A81E9BF5B637}"/>
            </c:ext>
          </c:extLst>
        </c:ser>
        <c:axId val="83956096"/>
        <c:axId val="83957632"/>
      </c:barChart>
      <c:catAx>
        <c:axId val="83956096"/>
        <c:scaling>
          <c:orientation val="minMax"/>
        </c:scaling>
        <c:axPos val="b"/>
        <c:numFmt formatCode="General" sourceLinked="0"/>
        <c:tickLblPos val="nextTo"/>
        <c:txPr>
          <a:bodyPr rot="0" vert="horz"/>
          <a:lstStyle/>
          <a:p>
            <a:pPr>
              <a:defRPr sz="800" spc="0" baseline="0"/>
            </a:pPr>
            <a:endParaRPr lang="ja-JP"/>
          </a:p>
        </c:txPr>
        <c:crossAx val="83957632"/>
        <c:crosses val="autoZero"/>
        <c:auto val="1"/>
        <c:lblAlgn val="ctr"/>
        <c:lblOffset val="100"/>
      </c:catAx>
      <c:valAx>
        <c:axId val="83957632"/>
        <c:scaling>
          <c:orientation val="minMax"/>
        </c:scaling>
        <c:axPos val="l"/>
        <c:majorGridlines/>
        <c:numFmt formatCode="0%" sourceLinked="0"/>
        <c:tickLblPos val="nextTo"/>
        <c:txPr>
          <a:bodyPr/>
          <a:lstStyle/>
          <a:p>
            <a:pPr>
              <a:defRPr sz="900"/>
            </a:pPr>
            <a:endParaRPr lang="ja-JP"/>
          </a:p>
        </c:txPr>
        <c:crossAx val="83956096"/>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clustered"/>
        <c:ser>
          <c:idx val="0"/>
          <c:order val="0"/>
          <c:tx>
            <c:strRef>
              <c:f>'結果表・グラフ（モノクロ）'!$C$36</c:f>
              <c:strCache>
                <c:ptCount val="1"/>
                <c:pt idx="0">
                  <c:v>全体</c:v>
                </c:pt>
              </c:strCache>
            </c:strRef>
          </c:tx>
          <c:spPr>
            <a:pattFill prst="pct25">
              <a:fgClr>
                <a:schemeClr val="tx1"/>
              </a:fgClr>
              <a:bgClr>
                <a:schemeClr val="bg1"/>
              </a:bgClr>
            </a:pattFill>
            <a:ln>
              <a:solidFill>
                <a:schemeClr val="tx1"/>
              </a:solidFill>
            </a:ln>
          </c:spPr>
          <c:dLbls>
            <c:showVal val="1"/>
          </c:dLbls>
          <c:cat>
            <c:strRef>
              <c:f>'結果表・グラフ（モノクロ）'!$B$37:$B$44</c:f>
              <c:strCache>
                <c:ptCount val="8"/>
                <c:pt idx="0">
                  <c:v> 5分　　　　</c:v>
                </c:pt>
                <c:pt idx="1">
                  <c:v>10分</c:v>
                </c:pt>
                <c:pt idx="2">
                  <c:v>20分</c:v>
                </c:pt>
                <c:pt idx="3">
                  <c:v>30分</c:v>
                </c:pt>
                <c:pt idx="4">
                  <c:v>40分</c:v>
                </c:pt>
                <c:pt idx="5">
                  <c:v>50分</c:v>
                </c:pt>
                <c:pt idx="6">
                  <c:v>1時間以上</c:v>
                </c:pt>
                <c:pt idx="7">
                  <c:v>無回答</c:v>
                </c:pt>
              </c:strCache>
            </c:strRef>
          </c:cat>
          <c:val>
            <c:numRef>
              <c:f>'結果表・グラフ（モノクロ）'!$C$37:$C$44</c:f>
              <c:numCache>
                <c:formatCode>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D979-4EC1-BE80-0CC29E7F7C98}"/>
            </c:ext>
          </c:extLst>
        </c:ser>
        <c:axId val="83998208"/>
        <c:axId val="83999744"/>
      </c:barChart>
      <c:catAx>
        <c:axId val="83998208"/>
        <c:scaling>
          <c:orientation val="minMax"/>
        </c:scaling>
        <c:axPos val="b"/>
        <c:numFmt formatCode="General" sourceLinked="0"/>
        <c:tickLblPos val="nextTo"/>
        <c:txPr>
          <a:bodyPr rot="0" vert="horz"/>
          <a:lstStyle/>
          <a:p>
            <a:pPr>
              <a:defRPr sz="800" spc="0" baseline="0"/>
            </a:pPr>
            <a:endParaRPr lang="ja-JP"/>
          </a:p>
        </c:txPr>
        <c:crossAx val="83999744"/>
        <c:crosses val="autoZero"/>
        <c:auto val="1"/>
        <c:lblAlgn val="ctr"/>
        <c:lblOffset val="100"/>
      </c:catAx>
      <c:valAx>
        <c:axId val="83999744"/>
        <c:scaling>
          <c:orientation val="minMax"/>
        </c:scaling>
        <c:axPos val="l"/>
        <c:majorGridlines/>
        <c:numFmt formatCode="0%" sourceLinked="0"/>
        <c:tickLblPos val="nextTo"/>
        <c:txPr>
          <a:bodyPr/>
          <a:lstStyle/>
          <a:p>
            <a:pPr>
              <a:defRPr sz="900"/>
            </a:pPr>
            <a:endParaRPr lang="ja-JP"/>
          </a:p>
        </c:txPr>
        <c:crossAx val="83998208"/>
        <c:crosses val="autoZero"/>
        <c:crossBetween val="between"/>
      </c:valAx>
    </c:plotArea>
    <c:plotVisOnly val="1"/>
    <c:dispBlanksAs val="gap"/>
  </c:chart>
  <c:printSettings>
    <c:headerFooter/>
    <c:pageMargins b="0.75000000000000222" l="0.70000000000000062" r="0.70000000000000062" t="0.75000000000000222"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bar"/>
        <c:grouping val="percentStacked"/>
        <c:ser>
          <c:idx val="0"/>
          <c:order val="0"/>
          <c:tx>
            <c:strRef>
              <c:f>'結果表・グラフ（モノクロ）'!$B$94</c:f>
              <c:strCache>
                <c:ptCount val="1"/>
                <c:pt idx="0">
                  <c:v>主食＋主菜＋副菜　　</c:v>
                </c:pt>
              </c:strCache>
            </c:strRef>
          </c:tx>
          <c:spPr>
            <a:pattFill prst="pct50">
              <a:fgClr>
                <a:schemeClr val="tx1"/>
              </a:fgClr>
              <a:bgClr>
                <a:schemeClr val="bg1"/>
              </a:bgClr>
            </a:pattFill>
            <a:ln>
              <a:solidFill>
                <a:schemeClr val="tx1"/>
              </a:solid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'結果表・グラフ（モノクロ）'!$C$94:$E$94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0EB7-4F23-8907-007E34593A9A}"/>
            </c:ext>
          </c:extLst>
        </c:ser>
        <c:ser>
          <c:idx val="1"/>
          <c:order val="1"/>
          <c:tx>
            <c:strRef>
              <c:f>'結果表・グラフ（モノクロ）'!$B$95</c:f>
              <c:strCache>
                <c:ptCount val="1"/>
                <c:pt idx="0">
                  <c:v>主食＋主菜</c:v>
                </c:pt>
              </c:strCache>
            </c:strRef>
          </c:tx>
          <c:spPr>
            <a:pattFill prst="pct20">
              <a:fgClr>
                <a:schemeClr val="tx1"/>
              </a:fgClr>
              <a:bgClr>
                <a:schemeClr val="bg1"/>
              </a:bgClr>
            </a:pattFill>
            <a:ln>
              <a:solidFill>
                <a:schemeClr val="tx1"/>
              </a:solid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'結果表・グラフ（モノクロ）'!$C$95:$E$95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EB7-4F23-8907-007E34593A9A}"/>
            </c:ext>
          </c:extLst>
        </c:ser>
        <c:ser>
          <c:idx val="2"/>
          <c:order val="2"/>
          <c:tx>
            <c:strRef>
              <c:f>'結果表・グラフ（モノクロ）'!$B$96</c:f>
              <c:strCache>
                <c:ptCount val="1"/>
                <c:pt idx="0">
                  <c:v>主食＋副菜</c:v>
                </c:pt>
              </c:strCache>
            </c:strRef>
          </c:tx>
          <c:spPr>
            <a:pattFill prst="pct30">
              <a:fgClr>
                <a:schemeClr val="tx1"/>
              </a:fgClr>
              <a:bgClr>
                <a:schemeClr val="bg1"/>
              </a:bgClr>
            </a:pattFill>
            <a:ln>
              <a:solidFill>
                <a:schemeClr val="tx1"/>
              </a:solid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'結果表・グラフ（モノクロ）'!$C$96:$E$96</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0EB7-4F23-8907-007E34593A9A}"/>
            </c:ext>
          </c:extLst>
        </c:ser>
        <c:ser>
          <c:idx val="3"/>
          <c:order val="3"/>
          <c:tx>
            <c:strRef>
              <c:f>'結果表・グラフ（モノクロ）'!$B$97</c:f>
              <c:strCache>
                <c:ptCount val="1"/>
                <c:pt idx="0">
                  <c:v>主食＋飲み物（またはデザート）</c:v>
                </c:pt>
              </c:strCache>
            </c:strRef>
          </c:tx>
          <c:spPr>
            <a:pattFill prst="pct10">
              <a:fgClr>
                <a:schemeClr val="tx1"/>
              </a:fgClr>
              <a:bgClr>
                <a:schemeClr val="bg1"/>
              </a:bgClr>
            </a:pattFill>
            <a:ln>
              <a:solidFill>
                <a:schemeClr val="tx1"/>
              </a:solid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'結果表・グラフ（モノクロ）'!$C$97:$E$97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EB7-4F23-8907-007E34593A9A}"/>
            </c:ext>
          </c:extLst>
        </c:ser>
        <c:ser>
          <c:idx val="4"/>
          <c:order val="4"/>
          <c:tx>
            <c:strRef>
              <c:f>'結果表・グラフ（モノクロ）'!$B$98</c:f>
              <c:strCache>
                <c:ptCount val="1"/>
                <c:pt idx="0">
                  <c:v>主食のみ</c:v>
                </c:pt>
              </c:strCache>
            </c:strRef>
          </c:tx>
          <c:spPr>
            <a:pattFill prst="ltDnDiag">
              <a:fgClr>
                <a:schemeClr val="tx1"/>
              </a:fgClr>
              <a:bgClr>
                <a:schemeClr val="bg1"/>
              </a:bgClr>
            </a:pattFill>
            <a:ln>
              <a:solidFill>
                <a:schemeClr val="tx1"/>
              </a:solid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'結果表・グラフ（モノクロ）'!$C$98:$E$98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0EB7-4F23-8907-007E34593A9A}"/>
            </c:ext>
          </c:extLst>
        </c:ser>
        <c:ser>
          <c:idx val="5"/>
          <c:order val="5"/>
          <c:tx>
            <c:strRef>
              <c:f>'結果表・グラフ（モノクロ）'!$B$99</c:f>
              <c:strCache>
                <c:ptCount val="1"/>
                <c:pt idx="0">
                  <c:v>おかずのみ</c:v>
                </c:pt>
              </c:strCache>
            </c:strRef>
          </c:tx>
          <c:spPr>
            <a:pattFill prst="pct60">
              <a:fgClr>
                <a:schemeClr val="tx1"/>
              </a:fgClr>
              <a:bgClr>
                <a:schemeClr val="bg1"/>
              </a:bgClr>
            </a:patt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'結果表・グラフ（モノクロ）'!$C$99:$E$99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0EB7-4F23-8907-007E34593A9A}"/>
            </c:ext>
          </c:extLst>
        </c:ser>
        <c:ser>
          <c:idx val="6"/>
          <c:order val="6"/>
          <c:tx>
            <c:strRef>
              <c:f>'結果表・グラフ（モノクロ）'!$B$100</c:f>
              <c:strCache>
                <c:ptCount val="1"/>
                <c:pt idx="0">
                  <c:v>飲み物のみ</c:v>
                </c:pt>
              </c:strCache>
            </c:strRef>
          </c:tx>
          <c:spPr>
            <a:pattFill prst="narVert">
              <a:fgClr>
                <a:schemeClr val="tx1"/>
              </a:fgClr>
              <a:bgClr>
                <a:schemeClr val="bg1"/>
              </a:bgClr>
            </a:patt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'結果表・グラフ（モノクロ）'!$C$100:$E$100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0EB7-4F23-8907-007E34593A9A}"/>
            </c:ext>
          </c:extLst>
        </c:ser>
        <c:ser>
          <c:idx val="7"/>
          <c:order val="7"/>
          <c:tx>
            <c:strRef>
              <c:f>'結果表・グラフ（モノクロ）'!$B$101</c:f>
              <c:strCache>
                <c:ptCount val="1"/>
                <c:pt idx="0">
                  <c:v>果物やヨーグルトのみ</c:v>
                </c:pt>
              </c:strCache>
            </c:strRef>
          </c:tx>
          <c:spPr>
            <a:pattFill prst="narHorz">
              <a:fgClr>
                <a:schemeClr val="tx1"/>
              </a:fgClr>
              <a:bgClr>
                <a:schemeClr val="bg1"/>
              </a:bgClr>
            </a:pattFill>
            <a:ln>
              <a:solidFill>
                <a:schemeClr val="tx1"/>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'結果表・グラフ（モノクロ）'!$C$101:$E$101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0EB7-4F23-8907-007E34593A9A}"/>
            </c:ext>
          </c:extLst>
        </c:ser>
        <c:ser>
          <c:idx val="8"/>
          <c:order val="8"/>
          <c:tx>
            <c:strRef>
              <c:f>'結果表・グラフ（モノクロ）'!$B$102</c:f>
              <c:strCache>
                <c:ptCount val="1"/>
                <c:pt idx="0">
                  <c:v>その他</c:v>
                </c:pt>
              </c:strCache>
            </c:strRef>
          </c:tx>
          <c:spPr>
            <a:solidFill>
              <a:schemeClr val="bg1">
                <a:lumMod val="65000"/>
              </a:schemeClr>
            </a:solidFill>
            <a:ln>
              <a:solidFill>
                <a:schemeClr val="tx1"/>
              </a:solid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'結果表・グラフ（モノクロ）'!$C$93:$E$93</c:f>
              <c:strCache>
                <c:ptCount val="3"/>
                <c:pt idx="0">
                  <c:v>ごはん</c:v>
                </c:pt>
                <c:pt idx="1">
                  <c:v>パン</c:v>
                </c:pt>
                <c:pt idx="2">
                  <c:v>ごはん＋パン</c:v>
                </c:pt>
              </c:strCache>
            </c:strRef>
          </c:cat>
          <c:val>
            <c:numRef>
              <c:f>'結果表・グラフ（モノクロ）'!$C$102:$E$102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0EB7-4F23-8907-007E34593A9A}"/>
            </c:ext>
          </c:extLst>
        </c:ser>
        <c:overlap val="100"/>
        <c:serLines>
          <c:spPr>
            <a:ln w="6350" cap="flat" cmpd="sng" algn="ctr">
              <a:solidFill>
                <a:schemeClr val="tx1"/>
              </a:solidFill>
              <a:prstDash val="dash"/>
              <a:round/>
            </a:ln>
            <a:effectLst/>
          </c:spPr>
        </c:serLines>
        <c:axId val="84082688"/>
        <c:axId val="84084224"/>
      </c:barChart>
      <c:catAx>
        <c:axId val="84082688"/>
        <c:scaling>
          <c:orientation val="maxMin"/>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84084224"/>
        <c:crosses val="autoZero"/>
        <c:auto val="1"/>
        <c:lblAlgn val="ctr"/>
        <c:lblOffset val="100"/>
      </c:catAx>
      <c:valAx>
        <c:axId val="84084224"/>
        <c:scaling>
          <c:orientation val="minMax"/>
        </c:scaling>
        <c:axPos val="t"/>
        <c:majorGridlines>
          <c:spPr>
            <a:ln w="9525" cap="flat" cmpd="sng" algn="ctr">
              <a:solidFill>
                <a:schemeClr val="bg1">
                  <a:lumMod val="50000"/>
                </a:schemeClr>
              </a:solidFill>
              <a:round/>
            </a:ln>
            <a:effectLst/>
          </c:spPr>
        </c:majorGridlines>
        <c:numFmt formatCode="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84082688"/>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'結果表・グラフ（モノクロ）'!$C$47</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2E7C-476B-ACA5-C19BB1C47A22}"/>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2E7C-476B-ACA5-C19BB1C47A22}"/>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2E7C-476B-ACA5-C19BB1C47A22}"/>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2E7C-476B-ACA5-C19BB1C47A22}"/>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2E7C-476B-ACA5-C19BB1C47A22}"/>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2E7C-476B-ACA5-C19BB1C47A22}"/>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2E7C-476B-ACA5-C19BB1C47A22}"/>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2E7C-476B-ACA5-C19BB1C47A22}"/>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2E7C-476B-ACA5-C19BB1C47A22}"/>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'結果表・グラフ（モノクロ）'!$B$48:$B$52</c:f>
              <c:strCache>
                <c:ptCount val="5"/>
                <c:pt idx="0">
                  <c:v>家族そろって食べるとき</c:v>
                </c:pt>
                <c:pt idx="1">
                  <c:v>友だちと食べるとき</c:v>
                </c:pt>
                <c:pt idx="2">
                  <c:v>一人で食べるとき</c:v>
                </c:pt>
                <c:pt idx="3">
                  <c:v>楽しいと思わない</c:v>
                </c:pt>
                <c:pt idx="4">
                  <c:v>無回答</c:v>
                </c:pt>
              </c:strCache>
            </c:strRef>
          </c:cat>
          <c:val>
            <c:numRef>
              <c:f>'結果表・グラフ（モノクロ）'!$C$48:$C$52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2E7C-476B-ACA5-C19BB1C47A22}"/>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'結果表・グラフ（モノクロ）'!$C$64</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B738-4D7C-80DC-2162B201A876}"/>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B738-4D7C-80DC-2162B201A876}"/>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B738-4D7C-80DC-2162B201A876}"/>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B738-4D7C-80DC-2162B201A876}"/>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B738-4D7C-80DC-2162B201A876}"/>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B738-4D7C-80DC-2162B201A876}"/>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B738-4D7C-80DC-2162B201A876}"/>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B738-4D7C-80DC-2162B201A876}"/>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B738-4D7C-80DC-2162B201A876}"/>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'結果表・グラフ（モノクロ）'!$B$65:$B$69</c:f>
              <c:strCache>
                <c:ptCount val="5"/>
                <c:pt idx="0">
                  <c:v>ほとんど毎日食べる　　</c:v>
                </c:pt>
                <c:pt idx="1">
                  <c:v>１週間に４～５日食べる</c:v>
                </c:pt>
                <c:pt idx="2">
                  <c:v>１週間に２～３日食べる　　</c:v>
                </c:pt>
                <c:pt idx="3">
                  <c:v>ほとんど食べない</c:v>
                </c:pt>
                <c:pt idx="4">
                  <c:v>無回答</c:v>
                </c:pt>
              </c:strCache>
            </c:strRef>
          </c:cat>
          <c:val>
            <c:numRef>
              <c:f>'結果表・グラフ（モノクロ）'!$C$65:$C$69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B738-4D7C-80DC-2162B201A876}"/>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'結果表・グラフ（モノクロ）'!$C$72</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70BF-4841-8EA4-083556BF0365}"/>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70BF-4841-8EA4-083556BF0365}"/>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70BF-4841-8EA4-083556BF0365}"/>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70BF-4841-8EA4-083556BF0365}"/>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70BF-4841-8EA4-083556BF0365}"/>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70BF-4841-8EA4-083556BF0365}"/>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70BF-4841-8EA4-083556BF0365}"/>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70BF-4841-8EA4-083556BF0365}"/>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70BF-4841-8EA4-083556BF0365}"/>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'結果表・グラフ（モノクロ）'!$B$73:$B$78</c:f>
              <c:strCache>
                <c:ptCount val="6"/>
                <c:pt idx="0">
                  <c:v>米</c:v>
                </c:pt>
                <c:pt idx="1">
                  <c:v>パン</c:v>
                </c:pt>
                <c:pt idx="2">
                  <c:v>ごはん＋パン</c:v>
                </c:pt>
                <c:pt idx="3">
                  <c:v>その他（麺類やシリアル、お好み焼きなど）</c:v>
                </c:pt>
                <c:pt idx="4">
                  <c:v>主食なし</c:v>
                </c:pt>
                <c:pt idx="5">
                  <c:v>無回答</c:v>
                </c:pt>
              </c:strCache>
            </c:strRef>
          </c:cat>
          <c:val>
            <c:numRef>
              <c:f>'結果表・グラフ（モノクロ）'!$C$73:$C$78</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2-70BF-4841-8EA4-083556BF0365}"/>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結果表・グラフ!$C$72</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結果表・グラフ!$B$73:$B$78</c:f>
              <c:strCache>
                <c:ptCount val="6"/>
                <c:pt idx="0">
                  <c:v>米</c:v>
                </c:pt>
                <c:pt idx="1">
                  <c:v>パン</c:v>
                </c:pt>
                <c:pt idx="2">
                  <c:v>ごはん＋パン</c:v>
                </c:pt>
                <c:pt idx="3">
                  <c:v>その他（麺類やシリアル、お好み焼きなど）</c:v>
                </c:pt>
                <c:pt idx="4">
                  <c:v>主食なし</c:v>
                </c:pt>
                <c:pt idx="5">
                  <c:v>無回答</c:v>
                </c:pt>
              </c:strCache>
            </c:strRef>
          </c:cat>
          <c:val>
            <c:numRef>
              <c:f>結果表・グラフ!$C$73:$C$78</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52E3-4E0B-ACB6-9D3F0E9F4BFD}"/>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'結果表・グラフ（モノクロ）'!$C$127</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7366-4916-959A-A8A8853C1DA6}"/>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7366-4916-959A-A8A8853C1DA6}"/>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7366-4916-959A-A8A8853C1DA6}"/>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7366-4916-959A-A8A8853C1DA6}"/>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7366-4916-959A-A8A8853C1DA6}"/>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7366-4916-959A-A8A8853C1DA6}"/>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7366-4916-959A-A8A8853C1DA6}"/>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7366-4916-959A-A8A8853C1DA6}"/>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7366-4916-959A-A8A8853C1DA6}"/>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'結果表・グラフ（モノクロ）'!$B$128:$B$134</c:f>
              <c:strCache>
                <c:ptCount val="7"/>
                <c:pt idx="0">
                  <c:v>食べる時間がない　　</c:v>
                </c:pt>
                <c:pt idx="1">
                  <c:v>食事の用意ができていない</c:v>
                </c:pt>
                <c:pt idx="2">
                  <c:v>いつも食べていない　　　　　　</c:v>
                </c:pt>
                <c:pt idx="3">
                  <c:v>食欲がない</c:v>
                </c:pt>
                <c:pt idx="4">
                  <c:v>太りたくない</c:v>
                </c:pt>
                <c:pt idx="5">
                  <c:v>その他</c:v>
                </c:pt>
                <c:pt idx="6">
                  <c:v>無回答</c:v>
                </c:pt>
              </c:strCache>
            </c:strRef>
          </c:cat>
          <c:val>
            <c:numRef>
              <c:f>'結果表・グラフ（モノクロ）'!$C$128:$C$134</c:f>
              <c:numCache>
                <c:formatCode>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2-7366-4916-959A-A8A8853C1DA6}"/>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'結果表・グラフ（モノクロ）'!$C$137</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E4E0-4F95-8AE9-6DD74FE02600}"/>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E4E0-4F95-8AE9-6DD74FE02600}"/>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E4E0-4F95-8AE9-6DD74FE02600}"/>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E4E0-4F95-8AE9-6DD74FE02600}"/>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E4E0-4F95-8AE9-6DD74FE02600}"/>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E4E0-4F95-8AE9-6DD74FE02600}"/>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E4E0-4F95-8AE9-6DD74FE02600}"/>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E4E0-4F95-8AE9-6DD74FE02600}"/>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E4E0-4F95-8AE9-6DD74FE02600}"/>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'結果表・グラフ（モノクロ）'!$B$138:$B$142</c:f>
              <c:strCache>
                <c:ptCount val="5"/>
                <c:pt idx="0">
                  <c:v>家族全員で　　</c:v>
                </c:pt>
                <c:pt idx="1">
                  <c:v>大人もいるが全員ではない</c:v>
                </c:pt>
                <c:pt idx="2">
                  <c:v>子どもだけで　　</c:v>
                </c:pt>
                <c:pt idx="3">
                  <c:v>１人で</c:v>
                </c:pt>
                <c:pt idx="4">
                  <c:v>無回答</c:v>
                </c:pt>
              </c:strCache>
            </c:strRef>
          </c:cat>
          <c:val>
            <c:numRef>
              <c:f>'結果表・グラフ（モノクロ）'!$C$138:$C$142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E4E0-4F95-8AE9-6DD74FE02600}"/>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'結果表・グラフ（モノクロ）'!$C$148</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EA80-44B2-9DCF-CDFF6F2A8CC5}"/>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EA80-44B2-9DCF-CDFF6F2A8CC5}"/>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EA80-44B2-9DCF-CDFF6F2A8CC5}"/>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EA80-44B2-9DCF-CDFF6F2A8CC5}"/>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EA80-44B2-9DCF-CDFF6F2A8CC5}"/>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EA80-44B2-9DCF-CDFF6F2A8CC5}"/>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EA80-44B2-9DCF-CDFF6F2A8CC5}"/>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EA80-44B2-9DCF-CDFF6F2A8CC5}"/>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EA80-44B2-9DCF-CDFF6F2A8CC5}"/>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'結果表・グラフ（モノクロ）'!$B$149:$B$153</c:f>
              <c:strCache>
                <c:ptCount val="5"/>
                <c:pt idx="0">
                  <c:v>家族全員で　　</c:v>
                </c:pt>
                <c:pt idx="1">
                  <c:v>大人もいるが全員ではない</c:v>
                </c:pt>
                <c:pt idx="2">
                  <c:v>子どもだけで　　</c:v>
                </c:pt>
                <c:pt idx="3">
                  <c:v>１人で</c:v>
                </c:pt>
                <c:pt idx="4">
                  <c:v>無回答</c:v>
                </c:pt>
              </c:strCache>
            </c:strRef>
          </c:cat>
          <c:val>
            <c:numRef>
              <c:f>'結果表・グラフ（モノクロ）'!$C$149:$C$153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EA80-44B2-9DCF-CDFF6F2A8CC5}"/>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'結果表・グラフ（モノクロ）'!$C$169</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9F51-4757-8485-2B429858590A}"/>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9F51-4757-8485-2B429858590A}"/>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9F51-4757-8485-2B429858590A}"/>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9F51-4757-8485-2B429858590A}"/>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9F51-4757-8485-2B429858590A}"/>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9F51-4757-8485-2B429858590A}"/>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9F51-4757-8485-2B429858590A}"/>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9F51-4757-8485-2B429858590A}"/>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9F51-4757-8485-2B429858590A}"/>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'結果表・グラフ（モノクロ）'!$B$170:$B$175</c:f>
              <c:strCache>
                <c:ptCount val="6"/>
                <c:pt idx="0">
                  <c:v>毎日朝も晩も食べる</c:v>
                </c:pt>
                <c:pt idx="1">
                  <c:v>１日１回食べる</c:v>
                </c:pt>
                <c:pt idx="2">
                  <c:v>１週間に３～５回食べる</c:v>
                </c:pt>
                <c:pt idx="3">
                  <c:v>１週間に１～２回食べる</c:v>
                </c:pt>
                <c:pt idx="4">
                  <c:v>食べない</c:v>
                </c:pt>
                <c:pt idx="5">
                  <c:v>無回答</c:v>
                </c:pt>
              </c:strCache>
            </c:strRef>
          </c:cat>
          <c:val>
            <c:numRef>
              <c:f>'結果表・グラフ（モノクロ）'!$C$170:$C$175</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2-9F51-4757-8485-2B429858590A}"/>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'結果表・グラフ（モノクロ）'!$C$179</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0C2E-44E9-A678-4054A50BF345}"/>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0C2E-44E9-A678-4054A50BF345}"/>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0C2E-44E9-A678-4054A50BF345}"/>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0C2E-44E9-A678-4054A50BF345}"/>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0C2E-44E9-A678-4054A50BF345}"/>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0C2E-44E9-A678-4054A50BF345}"/>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0C2E-44E9-A678-4054A50BF345}"/>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0C2E-44E9-A678-4054A50BF345}"/>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0C2E-44E9-A678-4054A50BF345}"/>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'結果表・グラフ（モノクロ）'!$B$180:$B$185</c:f>
              <c:strCache>
                <c:ptCount val="6"/>
                <c:pt idx="0">
                  <c:v>毎日朝も晩も食べる</c:v>
                </c:pt>
                <c:pt idx="1">
                  <c:v>１日１回食べる</c:v>
                </c:pt>
                <c:pt idx="2">
                  <c:v>１週間に３～５回食べる</c:v>
                </c:pt>
                <c:pt idx="3">
                  <c:v>１週間に１～２回食べる</c:v>
                </c:pt>
                <c:pt idx="4">
                  <c:v>食べない</c:v>
                </c:pt>
                <c:pt idx="5">
                  <c:v>無回答</c:v>
                </c:pt>
              </c:strCache>
            </c:strRef>
          </c:cat>
          <c:val>
            <c:numRef>
              <c:f>'結果表・グラフ（モノクロ）'!$C$180:$C$185</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2-0C2E-44E9-A678-4054A50BF345}"/>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'結果表・グラフ（モノクロ）'!$C$190</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7B43-4853-AF09-57D7C08A654C}"/>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7B43-4853-AF09-57D7C08A654C}"/>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7B43-4853-AF09-57D7C08A654C}"/>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7B43-4853-AF09-57D7C08A654C}"/>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7B43-4853-AF09-57D7C08A654C}"/>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7B43-4853-AF09-57D7C08A654C}"/>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7B43-4853-AF09-57D7C08A654C}"/>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7B43-4853-AF09-57D7C08A654C}"/>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7B43-4853-AF09-57D7C08A654C}"/>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'結果表・グラフ（モノクロ）'!$B$191:$B$196</c:f>
              <c:strCache>
                <c:ptCount val="6"/>
                <c:pt idx="0">
                  <c:v>きらいな食べ物はない</c:v>
                </c:pt>
                <c:pt idx="1">
                  <c:v>頑張って全部食べる</c:v>
                </c:pt>
                <c:pt idx="2">
                  <c:v>半分食べる</c:v>
                </c:pt>
                <c:pt idx="3">
                  <c:v>少しだけ食べ</c:v>
                </c:pt>
                <c:pt idx="4">
                  <c:v>全く食べない </c:v>
                </c:pt>
                <c:pt idx="5">
                  <c:v>無回答</c:v>
                </c:pt>
              </c:strCache>
            </c:strRef>
          </c:cat>
          <c:val>
            <c:numRef>
              <c:f>'結果表・グラフ（モノクロ）'!$C$191:$C$196</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2-7B43-4853-AF09-57D7C08A654C}"/>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'結果表・グラフ（モノクロ）'!$C$199</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CDD1-4C0F-B36F-303DE8C665B6}"/>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CDD1-4C0F-B36F-303DE8C665B6}"/>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CDD1-4C0F-B36F-303DE8C665B6}"/>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CDD1-4C0F-B36F-303DE8C665B6}"/>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CDD1-4C0F-B36F-303DE8C665B6}"/>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CDD1-4C0F-B36F-303DE8C665B6}"/>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CDD1-4C0F-B36F-303DE8C665B6}"/>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CDD1-4C0F-B36F-303DE8C665B6}"/>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CDD1-4C0F-B36F-303DE8C665B6}"/>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'結果表・グラフ（モノクロ）'!$B$200:$B$205</c:f>
              <c:strCache>
                <c:ptCount val="6"/>
                <c:pt idx="0">
                  <c:v>きらいな食べ物はない</c:v>
                </c:pt>
                <c:pt idx="1">
                  <c:v>頑張って全部食べる</c:v>
                </c:pt>
                <c:pt idx="2">
                  <c:v>半分食べる</c:v>
                </c:pt>
                <c:pt idx="3">
                  <c:v>少しだけ食べ</c:v>
                </c:pt>
                <c:pt idx="4">
                  <c:v>全く食べない </c:v>
                </c:pt>
                <c:pt idx="5">
                  <c:v>無回答</c:v>
                </c:pt>
              </c:strCache>
            </c:strRef>
          </c:cat>
          <c:val>
            <c:numRef>
              <c:f>'結果表・グラフ（モノクロ）'!$C$200:$C$205</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2-CDD1-4C0F-B36F-303DE8C665B6}"/>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'結果表・グラフ（モノクロ）'!$C$207</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3E6F-411A-9444-658CA5D7F6CF}"/>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3E6F-411A-9444-658CA5D7F6CF}"/>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3E6F-411A-9444-658CA5D7F6CF}"/>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3E6F-411A-9444-658CA5D7F6CF}"/>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3E6F-411A-9444-658CA5D7F6CF}"/>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3E6F-411A-9444-658CA5D7F6CF}"/>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3E6F-411A-9444-658CA5D7F6CF}"/>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3E6F-411A-9444-658CA5D7F6CF}"/>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3E6F-411A-9444-658CA5D7F6CF}"/>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'結果表・グラフ（モノクロ）'!$B$208:$B$212</c:f>
              <c:strCache>
                <c:ptCount val="5"/>
                <c:pt idx="0">
                  <c:v>ほとんど毎日食べる</c:v>
                </c:pt>
                <c:pt idx="1">
                  <c:v>１週間に４～５日食べる</c:v>
                </c:pt>
                <c:pt idx="2">
                  <c:v>１週間に２～３日食べる</c:v>
                </c:pt>
                <c:pt idx="3">
                  <c:v>ほとんど食べない</c:v>
                </c:pt>
                <c:pt idx="4">
                  <c:v>無回答</c:v>
                </c:pt>
              </c:strCache>
            </c:strRef>
          </c:cat>
          <c:val>
            <c:numRef>
              <c:f>'結果表・グラフ（モノクロ）'!$C$208:$C$212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3E6F-411A-9444-658CA5D7F6CF}"/>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'結果表・グラフ（モノクロ）'!$C$215</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1913-4276-AB76-1DCC7AB0FFD8}"/>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1913-4276-AB76-1DCC7AB0FFD8}"/>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1913-4276-AB76-1DCC7AB0FFD8}"/>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1913-4276-AB76-1DCC7AB0FFD8}"/>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1913-4276-AB76-1DCC7AB0FFD8}"/>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1913-4276-AB76-1DCC7AB0FFD8}"/>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1913-4276-AB76-1DCC7AB0FFD8}"/>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1913-4276-AB76-1DCC7AB0FFD8}"/>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1913-4276-AB76-1DCC7AB0FFD8}"/>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'結果表・グラフ（モノクロ）'!$B$216:$B$221</c:f>
              <c:strCache>
                <c:ptCount val="6"/>
                <c:pt idx="0">
                  <c:v>１日２回以上でる</c:v>
                </c:pt>
                <c:pt idx="1">
                  <c:v>１日１回でる</c:v>
                </c:pt>
                <c:pt idx="2">
                  <c:v>２～３日に１回でる</c:v>
                </c:pt>
                <c:pt idx="3">
                  <c:v>４～５日に１回でる</c:v>
                </c:pt>
                <c:pt idx="4">
                  <c:v>１週間に１回でる</c:v>
                </c:pt>
                <c:pt idx="5">
                  <c:v>無回答</c:v>
                </c:pt>
              </c:strCache>
            </c:strRef>
          </c:cat>
          <c:val>
            <c:numRef>
              <c:f>'結果表・グラフ（モノクロ）'!$C$216:$C$221</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2-1913-4276-AB76-1DCC7AB0FFD8}"/>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'結果表・グラフ（モノクロ）'!$C$254</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D248-47E3-BC82-CB87F2DF631F}"/>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D248-47E3-BC82-CB87F2DF631F}"/>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D248-47E3-BC82-CB87F2DF631F}"/>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D248-47E3-BC82-CB87F2DF631F}"/>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D248-47E3-BC82-CB87F2DF631F}"/>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D248-47E3-BC82-CB87F2DF631F}"/>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D248-47E3-BC82-CB87F2DF631F}"/>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D248-47E3-BC82-CB87F2DF631F}"/>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D248-47E3-BC82-CB87F2DF631F}"/>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'結果表・グラフ（モノクロ）'!$B$255:$B$259</c:f>
              <c:strCache>
                <c:ptCount val="5"/>
                <c:pt idx="0">
                  <c:v>いつも感じる</c:v>
                </c:pt>
                <c:pt idx="1">
                  <c:v>しばしば感じる</c:v>
                </c:pt>
                <c:pt idx="2">
                  <c:v>時々感じる</c:v>
                </c:pt>
                <c:pt idx="3">
                  <c:v>ほとんど感じない</c:v>
                </c:pt>
                <c:pt idx="4">
                  <c:v>無回答</c:v>
                </c:pt>
              </c:strCache>
            </c:strRef>
          </c:cat>
          <c:val>
            <c:numRef>
              <c:f>'結果表・グラフ（モノクロ）'!$C$255:$C$259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D248-47E3-BC82-CB87F2DF631F}"/>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結果表・グラフ!$C$81</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結果表・グラフ!$B$82:$B$90</c:f>
              <c:strCache>
                <c:ptCount val="9"/>
                <c:pt idx="0">
                  <c:v>主食＋主菜＋副菜　　</c:v>
                </c:pt>
                <c:pt idx="1">
                  <c:v>主食＋主菜</c:v>
                </c:pt>
                <c:pt idx="2">
                  <c:v>主食＋副菜</c:v>
                </c:pt>
                <c:pt idx="3">
                  <c:v>主食＋飲み物（またはデザート）</c:v>
                </c:pt>
                <c:pt idx="4">
                  <c:v>主食のみ</c:v>
                </c:pt>
                <c:pt idx="5">
                  <c:v>おかずのみ</c:v>
                </c:pt>
                <c:pt idx="6">
                  <c:v>飲み物のみ</c:v>
                </c:pt>
                <c:pt idx="7">
                  <c:v>果物やヨーグルトのみ</c:v>
                </c:pt>
                <c:pt idx="8">
                  <c:v>その他</c:v>
                </c:pt>
              </c:strCache>
            </c:strRef>
          </c:cat>
          <c:val>
            <c:numRef>
              <c:f>結果表・グラフ!$C$82:$C$90</c:f>
              <c:numCache>
                <c:formatCode>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74C0-48A2-B499-832CF76E5D54}"/>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'結果表・グラフ（モノクロ）'!$C$262</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EAB1-4E73-B165-68C2405723DE}"/>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EAB1-4E73-B165-68C2405723DE}"/>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EAB1-4E73-B165-68C2405723DE}"/>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EAB1-4E73-B165-68C2405723DE}"/>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EAB1-4E73-B165-68C2405723DE}"/>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EAB1-4E73-B165-68C2405723DE}"/>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EAB1-4E73-B165-68C2405723DE}"/>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EAB1-4E73-B165-68C2405723DE}"/>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EAB1-4E73-B165-68C2405723DE}"/>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'結果表・グラフ（モノクロ）'!$B$263:$B$267</c:f>
              <c:strCache>
                <c:ptCount val="5"/>
                <c:pt idx="0">
                  <c:v>いつも感じる</c:v>
                </c:pt>
                <c:pt idx="1">
                  <c:v>しばしば感じる</c:v>
                </c:pt>
                <c:pt idx="2">
                  <c:v>時々感じる</c:v>
                </c:pt>
                <c:pt idx="3">
                  <c:v>ほとんど感じない</c:v>
                </c:pt>
                <c:pt idx="4">
                  <c:v>無回答</c:v>
                </c:pt>
              </c:strCache>
            </c:strRef>
          </c:cat>
          <c:val>
            <c:numRef>
              <c:f>'結果表・グラフ（モノクロ）'!$C$263:$C$267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EAB1-4E73-B165-68C2405723DE}"/>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'結果表・グラフ（モノクロ）'!$C$270</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93EF-4434-8FB2-C3C0A0CAC948}"/>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93EF-4434-8FB2-C3C0A0CAC948}"/>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93EF-4434-8FB2-C3C0A0CAC948}"/>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93EF-4434-8FB2-C3C0A0CAC948}"/>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93EF-4434-8FB2-C3C0A0CAC948}"/>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93EF-4434-8FB2-C3C0A0CAC948}"/>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93EF-4434-8FB2-C3C0A0CAC948}"/>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93EF-4434-8FB2-C3C0A0CAC948}"/>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93EF-4434-8FB2-C3C0A0CAC948}"/>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'結果表・グラフ（モノクロ）'!$B$271:$B$275</c:f>
              <c:strCache>
                <c:ptCount val="5"/>
                <c:pt idx="0">
                  <c:v>いつも感じる</c:v>
                </c:pt>
                <c:pt idx="1">
                  <c:v>しばしば感じる</c:v>
                </c:pt>
                <c:pt idx="2">
                  <c:v>時々感じる</c:v>
                </c:pt>
                <c:pt idx="3">
                  <c:v>ほとんど感じない</c:v>
                </c:pt>
                <c:pt idx="4">
                  <c:v>無回答</c:v>
                </c:pt>
              </c:strCache>
            </c:strRef>
          </c:cat>
          <c:val>
            <c:numRef>
              <c:f>'結果表・グラフ（モノクロ）'!$C$271:$C$275</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93EF-4434-8FB2-C3C0A0CAC948}"/>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'結果表・グラフ（モノクロ）'!$C$278</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363D-4DF5-A593-BF0B3616EAC1}"/>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363D-4DF5-A593-BF0B3616EAC1}"/>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363D-4DF5-A593-BF0B3616EAC1}"/>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363D-4DF5-A593-BF0B3616EAC1}"/>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363D-4DF5-A593-BF0B3616EAC1}"/>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363D-4DF5-A593-BF0B3616EAC1}"/>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363D-4DF5-A593-BF0B3616EAC1}"/>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363D-4DF5-A593-BF0B3616EAC1}"/>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363D-4DF5-A593-BF0B3616EAC1}"/>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'結果表・グラフ（モノクロ）'!$B$279:$B$283</c:f>
              <c:strCache>
                <c:ptCount val="5"/>
                <c:pt idx="0">
                  <c:v>いつも感じる</c:v>
                </c:pt>
                <c:pt idx="1">
                  <c:v>しばしば感じる</c:v>
                </c:pt>
                <c:pt idx="2">
                  <c:v>時々感じる</c:v>
                </c:pt>
                <c:pt idx="3">
                  <c:v>ほとんど感じない</c:v>
                </c:pt>
                <c:pt idx="4">
                  <c:v>無回答</c:v>
                </c:pt>
              </c:strCache>
            </c:strRef>
          </c:cat>
          <c:val>
            <c:numRef>
              <c:f>'結果表・グラフ（モノクロ）'!$C$279:$C$283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363D-4DF5-A593-BF0B3616EAC1}"/>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'結果表・グラフ（モノクロ）'!$C$286</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0645-43D3-9DE6-ABFA6C8F6BBE}"/>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0645-43D3-9DE6-ABFA6C8F6BBE}"/>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0645-43D3-9DE6-ABFA6C8F6BBE}"/>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0645-43D3-9DE6-ABFA6C8F6BBE}"/>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0645-43D3-9DE6-ABFA6C8F6BBE}"/>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0645-43D3-9DE6-ABFA6C8F6BBE}"/>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0645-43D3-9DE6-ABFA6C8F6BBE}"/>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0645-43D3-9DE6-ABFA6C8F6BBE}"/>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0645-43D3-9DE6-ABFA6C8F6BBE}"/>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'結果表・グラフ（モノクロ）'!$B$287:$B$291</c:f>
              <c:strCache>
                <c:ptCount val="5"/>
                <c:pt idx="0">
                  <c:v>いつも感じる</c:v>
                </c:pt>
                <c:pt idx="1">
                  <c:v>しばしば感じる</c:v>
                </c:pt>
                <c:pt idx="2">
                  <c:v>時々感じる</c:v>
                </c:pt>
                <c:pt idx="3">
                  <c:v>ほとんど感じない</c:v>
                </c:pt>
                <c:pt idx="4">
                  <c:v>無回答</c:v>
                </c:pt>
              </c:strCache>
            </c:strRef>
          </c:cat>
          <c:val>
            <c:numRef>
              <c:f>'結果表・グラフ（モノクロ）'!$C$287:$C$291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0645-43D3-9DE6-ABFA6C8F6BBE}"/>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'結果表・グラフ（モノクロ）'!$C$294</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2E18-43C0-A22D-9C760A9270B5}"/>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2E18-43C0-A22D-9C760A9270B5}"/>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2E18-43C0-A22D-9C760A9270B5}"/>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2E18-43C0-A22D-9C760A9270B5}"/>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2E18-43C0-A22D-9C760A9270B5}"/>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2E18-43C0-A22D-9C760A9270B5}"/>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2E18-43C0-A22D-9C760A9270B5}"/>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2E18-43C0-A22D-9C760A9270B5}"/>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2E18-43C0-A22D-9C760A9270B5}"/>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'結果表・グラフ（モノクロ）'!$B$295:$B$299</c:f>
              <c:strCache>
                <c:ptCount val="5"/>
                <c:pt idx="0">
                  <c:v>いつも感じる</c:v>
                </c:pt>
                <c:pt idx="1">
                  <c:v>しばしば感じる</c:v>
                </c:pt>
                <c:pt idx="2">
                  <c:v>時々感じる</c:v>
                </c:pt>
                <c:pt idx="3">
                  <c:v>ほとんど感じない</c:v>
                </c:pt>
                <c:pt idx="4">
                  <c:v>無回答</c:v>
                </c:pt>
              </c:strCache>
            </c:strRef>
          </c:cat>
          <c:val>
            <c:numRef>
              <c:f>'結果表・グラフ（モノクロ）'!$C$295:$C$299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2E18-43C0-A22D-9C760A9270B5}"/>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'結果表・グラフ（モノクロ）'!$C$302</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281A-44E3-B46F-DC1C3D4D6B94}"/>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281A-44E3-B46F-DC1C3D4D6B94}"/>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281A-44E3-B46F-DC1C3D4D6B94}"/>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281A-44E3-B46F-DC1C3D4D6B94}"/>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281A-44E3-B46F-DC1C3D4D6B94}"/>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281A-44E3-B46F-DC1C3D4D6B94}"/>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281A-44E3-B46F-DC1C3D4D6B94}"/>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281A-44E3-B46F-DC1C3D4D6B94}"/>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281A-44E3-B46F-DC1C3D4D6B94}"/>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'結果表・グラフ（モノクロ）'!$B$303:$B$307</c:f>
              <c:strCache>
                <c:ptCount val="5"/>
                <c:pt idx="0">
                  <c:v>いつも感じる</c:v>
                </c:pt>
                <c:pt idx="1">
                  <c:v>しばしば感じる</c:v>
                </c:pt>
                <c:pt idx="2">
                  <c:v>時々感じる</c:v>
                </c:pt>
                <c:pt idx="3">
                  <c:v>ほとんど感じない</c:v>
                </c:pt>
                <c:pt idx="4">
                  <c:v>無回答</c:v>
                </c:pt>
              </c:strCache>
            </c:strRef>
          </c:cat>
          <c:val>
            <c:numRef>
              <c:f>'結果表・グラフ（モノクロ）'!$C$303:$C$307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281A-44E3-B46F-DC1C3D4D6B94}"/>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'結果表・グラフ（モノクロ）'!$C$316</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BD41-43AD-8F29-9259C6B5D585}"/>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BD41-43AD-8F29-9259C6B5D585}"/>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BD41-43AD-8F29-9259C6B5D585}"/>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BD41-43AD-8F29-9259C6B5D585}"/>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BD41-43AD-8F29-9259C6B5D585}"/>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BD41-43AD-8F29-9259C6B5D585}"/>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BD41-43AD-8F29-9259C6B5D585}"/>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BD41-43AD-8F29-9259C6B5D585}"/>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BD41-43AD-8F29-9259C6B5D585}"/>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'結果表・グラフ（モノクロ）'!$B$317:$B$321</c:f>
              <c:strCache>
                <c:ptCount val="5"/>
                <c:pt idx="0">
                  <c:v>とてもそう思う</c:v>
                </c:pt>
                <c:pt idx="1">
                  <c:v>まあそう思う</c:v>
                </c:pt>
                <c:pt idx="2">
                  <c:v>あまりそう思わない</c:v>
                </c:pt>
                <c:pt idx="3">
                  <c:v>思わない</c:v>
                </c:pt>
                <c:pt idx="4">
                  <c:v>無回答</c:v>
                </c:pt>
              </c:strCache>
            </c:strRef>
          </c:cat>
          <c:val>
            <c:numRef>
              <c:f>'結果表・グラフ（モノクロ）'!$C$317:$C$321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BD41-43AD-8F29-9259C6B5D585}"/>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'結果表・グラフ（モノクロ）'!$C$324</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58A3-473F-88DE-621D3EF9C4B9}"/>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58A3-473F-88DE-621D3EF9C4B9}"/>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58A3-473F-88DE-621D3EF9C4B9}"/>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58A3-473F-88DE-621D3EF9C4B9}"/>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58A3-473F-88DE-621D3EF9C4B9}"/>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58A3-473F-88DE-621D3EF9C4B9}"/>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58A3-473F-88DE-621D3EF9C4B9}"/>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58A3-473F-88DE-621D3EF9C4B9}"/>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58A3-473F-88DE-621D3EF9C4B9}"/>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'結果表・グラフ（モノクロ）'!$B$325:$B$329</c:f>
              <c:strCache>
                <c:ptCount val="5"/>
                <c:pt idx="0">
                  <c:v>いつもしている</c:v>
                </c:pt>
                <c:pt idx="1">
                  <c:v>時々している</c:v>
                </c:pt>
                <c:pt idx="2">
                  <c:v>あまりしていない</c:v>
                </c:pt>
                <c:pt idx="3">
                  <c:v>いつもしていない</c:v>
                </c:pt>
                <c:pt idx="4">
                  <c:v>無回答</c:v>
                </c:pt>
              </c:strCache>
            </c:strRef>
          </c:cat>
          <c:val>
            <c:numRef>
              <c:f>'結果表・グラフ（モノクロ）'!$C$325:$C$329</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58A3-473F-88DE-621D3EF9C4B9}"/>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'結果表・グラフ（モノクロ）'!$C$332</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BA3E-4EDA-A206-0BD47C6094B3}"/>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BA3E-4EDA-A206-0BD47C6094B3}"/>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BA3E-4EDA-A206-0BD47C6094B3}"/>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BA3E-4EDA-A206-0BD47C6094B3}"/>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BA3E-4EDA-A206-0BD47C6094B3}"/>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BA3E-4EDA-A206-0BD47C6094B3}"/>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BA3E-4EDA-A206-0BD47C6094B3}"/>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BA3E-4EDA-A206-0BD47C6094B3}"/>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BA3E-4EDA-A206-0BD47C6094B3}"/>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'結果表・グラフ（モノクロ）'!$B$333:$B$337</c:f>
              <c:strCache>
                <c:ptCount val="5"/>
                <c:pt idx="0">
                  <c:v>いつもしている</c:v>
                </c:pt>
                <c:pt idx="1">
                  <c:v>時々している</c:v>
                </c:pt>
                <c:pt idx="2">
                  <c:v>あまりしていない</c:v>
                </c:pt>
                <c:pt idx="3">
                  <c:v>いつもしていない</c:v>
                </c:pt>
                <c:pt idx="4">
                  <c:v>無回答</c:v>
                </c:pt>
              </c:strCache>
            </c:strRef>
          </c:cat>
          <c:val>
            <c:numRef>
              <c:f>'結果表・グラフ（モノクロ）'!$C$333:$C$337</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12-BA3E-4EDA-A206-0BD47C6094B3}"/>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'結果表・グラフ（モノクロ）'!$C$342</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EFF6-49DD-9BF8-C934F6F00273}"/>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EFF6-49DD-9BF8-C934F6F00273}"/>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EFF6-49DD-9BF8-C934F6F00273}"/>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EFF6-49DD-9BF8-C934F6F00273}"/>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EFF6-49DD-9BF8-C934F6F00273}"/>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EFF6-49DD-9BF8-C934F6F00273}"/>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EFF6-49DD-9BF8-C934F6F00273}"/>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EFF6-49DD-9BF8-C934F6F00273}"/>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EFF6-49DD-9BF8-C934F6F00273}"/>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'結果表・グラフ（モノクロ）'!$B$343:$B$345</c:f>
              <c:strCache>
                <c:ptCount val="3"/>
                <c:pt idx="0">
                  <c:v>使える</c:v>
                </c:pt>
                <c:pt idx="1">
                  <c:v>使えない</c:v>
                </c:pt>
                <c:pt idx="2">
                  <c:v>無回答</c:v>
                </c:pt>
              </c:strCache>
            </c:strRef>
          </c:cat>
          <c:val>
            <c:numRef>
              <c:f>'結果表・グラフ（モノクロ）'!$C$343:$C$345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12-EFF6-49DD-9BF8-C934F6F00273}"/>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結果表・グラフ!$C$127</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結果表・グラフ!$B$128:$B$134</c:f>
              <c:strCache>
                <c:ptCount val="7"/>
                <c:pt idx="0">
                  <c:v>食べる時間がない　　</c:v>
                </c:pt>
                <c:pt idx="1">
                  <c:v>食事の用意ができていない</c:v>
                </c:pt>
                <c:pt idx="2">
                  <c:v>いつも食べていない　　　　　　</c:v>
                </c:pt>
                <c:pt idx="3">
                  <c:v>食欲がない</c:v>
                </c:pt>
                <c:pt idx="4">
                  <c:v>太りたくない</c:v>
                </c:pt>
                <c:pt idx="5">
                  <c:v>その他</c:v>
                </c:pt>
                <c:pt idx="6">
                  <c:v>無回答</c:v>
                </c:pt>
              </c:strCache>
            </c:strRef>
          </c:cat>
          <c:val>
            <c:numRef>
              <c:f>結果表・グラフ!$C$128:$C$134</c:f>
              <c:numCache>
                <c:formatCode>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BEDB-40D7-B256-4414C35C905C}"/>
            </c:ext>
          </c:extLst>
        </c:ser>
        <c:dLbls>
          <c:showCatName val="1"/>
          <c:showPercent val="1"/>
        </c:dLbls>
        <c:firstSliceAng val="0"/>
      </c:pieChart>
    </c:plotArea>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'結果表・グラフ（モノクロ）'!$C$348</c:f>
              <c:strCache>
                <c:ptCount val="1"/>
                <c:pt idx="0">
                  <c:v>全体</c:v>
                </c:pt>
              </c:strCache>
            </c:strRef>
          </c:tx>
          <c:spPr>
            <a:ln>
              <a:solidFill>
                <a:schemeClr val="tx1"/>
              </a:solidFill>
            </a:ln>
          </c:spPr>
          <c:dPt>
            <c:idx val="0"/>
            <c:spPr>
              <a:pattFill prst="pct6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1-E672-444B-8C85-F11FB6339B9F}"/>
              </c:ext>
            </c:extLst>
          </c:dPt>
          <c:dPt>
            <c:idx val="1"/>
            <c:spPr>
              <a:pattFill prst="pct1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3-E672-444B-8C85-F11FB6339B9F}"/>
              </c:ext>
            </c:extLst>
          </c:dPt>
          <c:dPt>
            <c:idx val="2"/>
            <c:spPr>
              <a:pattFill prst="pct4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5-E672-444B-8C85-F11FB6339B9F}"/>
              </c:ext>
            </c:extLst>
          </c:dPt>
          <c:dPt>
            <c:idx val="3"/>
            <c:spPr>
              <a:pattFill prst="pct20">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7-E672-444B-8C85-F11FB6339B9F}"/>
              </c:ext>
            </c:extLst>
          </c:dPt>
          <c:dPt>
            <c:idx val="4"/>
            <c:spPr>
              <a:pattFill prst="pct5">
                <a:fgClr>
                  <a:schemeClr val="tx1"/>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9-E672-444B-8C85-F11FB6339B9F}"/>
              </c:ext>
            </c:extLst>
          </c:dPt>
          <c:dPt>
            <c:idx val="5"/>
            <c:spPr>
              <a:solidFill>
                <a:schemeClr val="bg1">
                  <a:lumMod val="65000"/>
                </a:schemeClr>
              </a:solidFill>
              <a:ln>
                <a:solidFill>
                  <a:schemeClr val="tx1"/>
                </a:solidFill>
              </a:ln>
            </c:spPr>
            <c:extLst xmlns:c16r2="http://schemas.microsoft.com/office/drawing/2015/06/chart">
              <c:ext xmlns:c16="http://schemas.microsoft.com/office/drawing/2014/chart" uri="{C3380CC4-5D6E-409C-BE32-E72D297353CC}">
                <c16:uniqueId val="{0000000B-E672-444B-8C85-F11FB6339B9F}"/>
              </c:ext>
            </c:extLst>
          </c:dPt>
          <c:dPt>
            <c:idx val="6"/>
            <c:spPr>
              <a:solidFill>
                <a:schemeClr val="bg1">
                  <a:lumMod val="85000"/>
                </a:schemeClr>
              </a:solidFill>
              <a:ln>
                <a:solidFill>
                  <a:schemeClr val="tx1"/>
                </a:solidFill>
              </a:ln>
            </c:spPr>
            <c:extLst xmlns:c16r2="http://schemas.microsoft.com/office/drawing/2015/06/chart">
              <c:ext xmlns:c16="http://schemas.microsoft.com/office/drawing/2014/chart" uri="{C3380CC4-5D6E-409C-BE32-E72D297353CC}">
                <c16:uniqueId val="{0000000D-E672-444B-8C85-F11FB6339B9F}"/>
              </c:ext>
            </c:extLst>
          </c:dPt>
          <c:dPt>
            <c:idx val="7"/>
            <c:spPr>
              <a:solidFill>
                <a:schemeClr val="bg1">
                  <a:lumMod val="75000"/>
                </a:schemeClr>
              </a:solidFill>
              <a:ln>
                <a:solidFill>
                  <a:schemeClr val="tx1"/>
                </a:solidFill>
              </a:ln>
            </c:spPr>
            <c:extLst xmlns:c16r2="http://schemas.microsoft.com/office/drawing/2015/06/chart">
              <c:ext xmlns:c16="http://schemas.microsoft.com/office/drawing/2014/chart" uri="{C3380CC4-5D6E-409C-BE32-E72D297353CC}">
                <c16:uniqueId val="{0000000F-E672-444B-8C85-F11FB6339B9F}"/>
              </c:ext>
            </c:extLst>
          </c:dPt>
          <c:dPt>
            <c:idx val="8"/>
            <c:spPr>
              <a:solidFill>
                <a:schemeClr val="bg1"/>
              </a:solidFill>
              <a:ln>
                <a:solidFill>
                  <a:schemeClr val="tx1"/>
                </a:solidFill>
              </a:ln>
            </c:spPr>
            <c:extLst xmlns:c16r2="http://schemas.microsoft.com/office/drawing/2015/06/chart">
              <c:ext xmlns:c16="http://schemas.microsoft.com/office/drawing/2014/chart" uri="{C3380CC4-5D6E-409C-BE32-E72D297353CC}">
                <c16:uniqueId val="{00000011-E672-444B-8C85-F11FB6339B9F}"/>
              </c:ext>
            </c:extLst>
          </c:dPt>
          <c:dLbls>
            <c:numFmt formatCode="0.0%" sourceLinked="0"/>
            <c:spPr>
              <a:solidFill>
                <a:schemeClr val="bg1"/>
              </a:solid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'結果表・グラフ（モノクロ）'!$B$349:$B$351</c:f>
              <c:strCache>
                <c:ptCount val="3"/>
                <c:pt idx="0">
                  <c:v>知っている</c:v>
                </c:pt>
                <c:pt idx="1">
                  <c:v>知らない</c:v>
                </c:pt>
                <c:pt idx="2">
                  <c:v>無回答</c:v>
                </c:pt>
              </c:strCache>
            </c:strRef>
          </c:cat>
          <c:val>
            <c:numRef>
              <c:f>'結果表・グラフ（モノクロ）'!$C$349:$C$351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12-E672-444B-8C85-F11FB6339B9F}"/>
            </c:ext>
          </c:extLst>
        </c:ser>
        <c:dLbls>
          <c:showCatName val="1"/>
          <c:showPercent val="1"/>
        </c:dLbls>
        <c:firstSliceAng val="0"/>
      </c:pieChart>
    </c:plotArea>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結果表・グラフ!$C$137</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結果表・グラフ!$B$138:$B$142</c:f>
              <c:strCache>
                <c:ptCount val="5"/>
                <c:pt idx="0">
                  <c:v>家族全員で　　</c:v>
                </c:pt>
                <c:pt idx="1">
                  <c:v>大人もいるが全員ではない</c:v>
                </c:pt>
                <c:pt idx="2">
                  <c:v>子どもだけで　　</c:v>
                </c:pt>
                <c:pt idx="3">
                  <c:v>１人で</c:v>
                </c:pt>
                <c:pt idx="4">
                  <c:v>無回答</c:v>
                </c:pt>
              </c:strCache>
            </c:strRef>
          </c:cat>
          <c:val>
            <c:numRef>
              <c:f>結果表・グラフ!$C$138:$C$142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EB-4B57-8274-4827F91056AD}"/>
            </c:ext>
          </c:extLst>
        </c:ser>
        <c:dLbls>
          <c:showCatName val="1"/>
          <c:showPercent val="1"/>
        </c:dLbls>
        <c:firstSliceAng val="0"/>
      </c:pieChart>
    </c:plotArea>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tx>
            <c:strRef>
              <c:f>結果表・グラフ!$C$148</c:f>
              <c:strCache>
                <c:ptCount val="1"/>
                <c:pt idx="0">
                  <c:v>全体</c:v>
                </c:pt>
              </c:strCache>
            </c:strRef>
          </c:tx>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結果表・グラフ!$B$149:$B$153</c:f>
              <c:strCache>
                <c:ptCount val="5"/>
                <c:pt idx="0">
                  <c:v>家族全員で　　</c:v>
                </c:pt>
                <c:pt idx="1">
                  <c:v>大人もいるが全員ではない</c:v>
                </c:pt>
                <c:pt idx="2">
                  <c:v>子どもだけで　　</c:v>
                </c:pt>
                <c:pt idx="3">
                  <c:v>１人で</c:v>
                </c:pt>
                <c:pt idx="4">
                  <c:v>無回答</c:v>
                </c:pt>
              </c:strCache>
            </c:strRef>
          </c:cat>
          <c:val>
            <c:numRef>
              <c:f>結果表・グラフ!$C$149:$C$153</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41-406F-BE14-182A758372DD}"/>
            </c:ext>
          </c:extLst>
        </c:ser>
        <c:dLbls>
          <c:showCatName val="1"/>
          <c:showPercent val="1"/>
        </c:dLbls>
        <c:firstSliceAng val="0"/>
      </c:pieChart>
    </c:plotArea>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autoTitleDeleted val="1"/>
    <c:plotArea>
      <c:layout/>
      <c:pieChart>
        <c:varyColors val="1"/>
        <c:ser>
          <c:idx val="0"/>
          <c:order val="0"/>
          <c:spPr>
            <a:ln>
              <a:solidFill>
                <a:schemeClr val="tx1"/>
              </a:solidFill>
            </a:ln>
          </c:spPr>
          <c:dLbls>
            <c:numFmt formatCode="0.0%" sourceLinked="0"/>
            <c:spPr>
              <a:noFill/>
              <a:ln>
                <a:noFill/>
              </a:ln>
              <a:effectLst/>
            </c:spPr>
            <c:txPr>
              <a:bodyPr/>
              <a:lstStyle/>
              <a:p>
                <a:pPr>
                  <a:defRPr sz="900"/>
                </a:pPr>
                <a:endParaRPr lang="ja-JP"/>
              </a:p>
            </c:txPr>
            <c:showCatName val="1"/>
            <c:showPercent val="1"/>
            <c:showLeaderLines val="1"/>
            <c:extLst xmlns:c16r2="http://schemas.microsoft.com/office/drawing/2015/06/chart">
              <c:ext xmlns:c15="http://schemas.microsoft.com/office/drawing/2012/chart" uri="{CE6537A1-D6FC-4f65-9D91-7224C49458BB}"/>
            </c:extLst>
          </c:dLbls>
          <c:cat>
            <c:strRef>
              <c:f>結果表・グラフ!$B$170:$B$175</c:f>
              <c:strCache>
                <c:ptCount val="6"/>
                <c:pt idx="0">
                  <c:v>毎日朝も晩も食べる</c:v>
                </c:pt>
                <c:pt idx="1">
                  <c:v>１日１回食べる</c:v>
                </c:pt>
                <c:pt idx="2">
                  <c:v>１週間に３～５回食べる</c:v>
                </c:pt>
                <c:pt idx="3">
                  <c:v>１週間に１～２回食べる</c:v>
                </c:pt>
                <c:pt idx="4">
                  <c:v>食べない</c:v>
                </c:pt>
                <c:pt idx="5">
                  <c:v>無回答</c:v>
                </c:pt>
              </c:strCache>
            </c:strRef>
          </c:cat>
          <c:val>
            <c:numRef>
              <c:f>結果表・グラフ!$C$170:$C$175</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705E-4B5D-A7F2-0A0D24D95C7B}"/>
            </c:ext>
          </c:extLst>
        </c:ser>
        <c:dLbls>
          <c:showCatName val="1"/>
          <c:showPercent val="1"/>
        </c:dLbls>
        <c:firstSliceAng val="0"/>
      </c:pieChart>
    </c:plotArea>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1253" name="AutoShape 2">
          <a:extLst>
            <a:ext uri="{FF2B5EF4-FFF2-40B4-BE49-F238E27FC236}">
              <a16:creationId xmlns="" xmlns:a16="http://schemas.microsoft.com/office/drawing/2014/main" id="{00000000-0008-0000-0000-0000E5040000}"/>
            </a:ext>
          </a:extLst>
        </xdr:cNvPr>
        <xdr:cNvSpPr>
          <a:spLocks/>
        </xdr:cNvSpPr>
      </xdr:nvSpPr>
      <xdr:spPr bwMode="auto">
        <a:xfrm rot="-5399180">
          <a:off x="90297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1254" name="AutoShape 3">
          <a:extLst>
            <a:ext uri="{FF2B5EF4-FFF2-40B4-BE49-F238E27FC236}">
              <a16:creationId xmlns="" xmlns:a16="http://schemas.microsoft.com/office/drawing/2014/main" id="{00000000-0008-0000-0000-0000E6040000}"/>
            </a:ext>
          </a:extLst>
        </xdr:cNvPr>
        <xdr:cNvSpPr>
          <a:spLocks/>
        </xdr:cNvSpPr>
      </xdr:nvSpPr>
      <xdr:spPr bwMode="auto">
        <a:xfrm rot="-5399180">
          <a:off x="104013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16</xdr:col>
      <xdr:colOff>0</xdr:colOff>
      <xdr:row>0</xdr:row>
      <xdr:rowOff>0</xdr:rowOff>
    </xdr:from>
    <xdr:to>
      <xdr:col>16</xdr:col>
      <xdr:colOff>0</xdr:colOff>
      <xdr:row>0</xdr:row>
      <xdr:rowOff>0</xdr:rowOff>
    </xdr:to>
    <xdr:sp macro="" textlink="">
      <xdr:nvSpPr>
        <xdr:cNvPr id="1255" name="AutoShape 4">
          <a:extLst>
            <a:ext uri="{FF2B5EF4-FFF2-40B4-BE49-F238E27FC236}">
              <a16:creationId xmlns="" xmlns:a16="http://schemas.microsoft.com/office/drawing/2014/main" id="{00000000-0008-0000-0000-0000E7040000}"/>
            </a:ext>
          </a:extLst>
        </xdr:cNvPr>
        <xdr:cNvSpPr>
          <a:spLocks/>
        </xdr:cNvSpPr>
      </xdr:nvSpPr>
      <xdr:spPr bwMode="auto">
        <a:xfrm rot="-5399180">
          <a:off x="110871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256" name="AutoShape 5">
          <a:extLst>
            <a:ext uri="{FF2B5EF4-FFF2-40B4-BE49-F238E27FC236}">
              <a16:creationId xmlns="" xmlns:a16="http://schemas.microsoft.com/office/drawing/2014/main" id="{00000000-0008-0000-0000-0000E8040000}"/>
            </a:ext>
          </a:extLst>
        </xdr:cNvPr>
        <xdr:cNvSpPr>
          <a:spLocks/>
        </xdr:cNvSpPr>
      </xdr:nvSpPr>
      <xdr:spPr bwMode="auto">
        <a:xfrm rot="-5399180">
          <a:off x="145161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257" name="AutoShape 6">
          <a:extLst>
            <a:ext uri="{FF2B5EF4-FFF2-40B4-BE49-F238E27FC236}">
              <a16:creationId xmlns="" xmlns:a16="http://schemas.microsoft.com/office/drawing/2014/main" id="{00000000-0008-0000-0000-0000E9040000}"/>
            </a:ext>
          </a:extLst>
        </xdr:cNvPr>
        <xdr:cNvSpPr>
          <a:spLocks/>
        </xdr:cNvSpPr>
      </xdr:nvSpPr>
      <xdr:spPr bwMode="auto">
        <a:xfrm rot="-5399180">
          <a:off x="145161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258" name="AutoShape 7">
          <a:extLst>
            <a:ext uri="{FF2B5EF4-FFF2-40B4-BE49-F238E27FC236}">
              <a16:creationId xmlns="" xmlns:a16="http://schemas.microsoft.com/office/drawing/2014/main" id="{00000000-0008-0000-0000-0000EA040000}"/>
            </a:ext>
          </a:extLst>
        </xdr:cNvPr>
        <xdr:cNvSpPr>
          <a:spLocks/>
        </xdr:cNvSpPr>
      </xdr:nvSpPr>
      <xdr:spPr bwMode="auto">
        <a:xfrm rot="-5399180">
          <a:off x="145161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21</xdr:col>
      <xdr:colOff>0</xdr:colOff>
      <xdr:row>0</xdr:row>
      <xdr:rowOff>0</xdr:rowOff>
    </xdr:from>
    <xdr:to>
      <xdr:col>21</xdr:col>
      <xdr:colOff>0</xdr:colOff>
      <xdr:row>0</xdr:row>
      <xdr:rowOff>0</xdr:rowOff>
    </xdr:to>
    <xdr:sp macro="" textlink="">
      <xdr:nvSpPr>
        <xdr:cNvPr id="1259" name="AutoShape 8">
          <a:extLst>
            <a:ext uri="{FF2B5EF4-FFF2-40B4-BE49-F238E27FC236}">
              <a16:creationId xmlns="" xmlns:a16="http://schemas.microsoft.com/office/drawing/2014/main" id="{00000000-0008-0000-0000-0000EB040000}"/>
            </a:ext>
          </a:extLst>
        </xdr:cNvPr>
        <xdr:cNvSpPr>
          <a:spLocks/>
        </xdr:cNvSpPr>
      </xdr:nvSpPr>
      <xdr:spPr bwMode="auto">
        <a:xfrm rot="-5399180">
          <a:off x="145161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1260" name="AutoShape 9">
          <a:extLst>
            <a:ext uri="{FF2B5EF4-FFF2-40B4-BE49-F238E27FC236}">
              <a16:creationId xmlns="" xmlns:a16="http://schemas.microsoft.com/office/drawing/2014/main" id="{00000000-0008-0000-0000-0000EC040000}"/>
            </a:ext>
          </a:extLst>
        </xdr:cNvPr>
        <xdr:cNvSpPr>
          <a:spLocks/>
        </xdr:cNvSpPr>
      </xdr:nvSpPr>
      <xdr:spPr bwMode="auto">
        <a:xfrm rot="-5399180">
          <a:off x="15201900" y="0"/>
          <a:ext cx="0" cy="0"/>
        </a:xfrm>
        <a:prstGeom prst="rightBrace">
          <a:avLst>
            <a:gd name="adj1" fmla="val -2147483648"/>
            <a:gd name="adj2" fmla="val 49046"/>
          </a:avLst>
        </a:prstGeom>
        <a:noFill/>
        <a:ln w="9525">
          <a:solidFill>
            <a:srgbClr val="000000"/>
          </a:solidFill>
          <a:round/>
          <a:headEnd/>
          <a:tailEnd/>
        </a:ln>
      </xdr:spPr>
    </xdr:sp>
    <xdr:clientData/>
  </xdr:twoCellAnchor>
  <xdr:twoCellAnchor>
    <xdr:from>
      <xdr:col>5</xdr:col>
      <xdr:colOff>9525</xdr:colOff>
      <xdr:row>1</xdr:row>
      <xdr:rowOff>95249</xdr:rowOff>
    </xdr:from>
    <xdr:to>
      <xdr:col>12</xdr:col>
      <xdr:colOff>123825</xdr:colOff>
      <xdr:row>6</xdr:row>
      <xdr:rowOff>95250</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2962275" y="304799"/>
          <a:ext cx="3381375" cy="1047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問４で</a:t>
          </a:r>
          <a:r>
            <a:rPr kumimoji="1" lang="ja-JP" altLang="en-US" sz="1100">
              <a:solidFill>
                <a:srgbClr val="FF0000"/>
              </a:solidFill>
              <a:latin typeface="ＭＳ Ｐゴシック" panose="020B0600070205080204" pitchFamily="50" charset="-128"/>
              <a:ea typeface="ＭＳ Ｐゴシック" panose="020B0600070205080204" pitchFamily="50" charset="-128"/>
            </a:rPr>
            <a:t>④または無回答</a:t>
          </a:r>
          <a:r>
            <a:rPr kumimoji="1" lang="ja-JP" altLang="en-US" sz="1100">
              <a:latin typeface="ＭＳ Ｐゴシック" panose="020B0600070205080204" pitchFamily="50" charset="-128"/>
              <a:ea typeface="ＭＳ Ｐゴシック" panose="020B0600070205080204" pitchFamily="50" charset="-128"/>
            </a:rPr>
            <a:t>の場合</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b="1" u="sng">
              <a:solidFill>
                <a:srgbClr val="FF0000"/>
              </a:solidFill>
              <a:latin typeface="ＭＳ Ｐゴシック" panose="020B0600070205080204" pitchFamily="50" charset="-128"/>
              <a:ea typeface="ＭＳ Ｐゴシック" panose="020B0600070205080204" pitchFamily="50" charset="-128"/>
            </a:rPr>
            <a:t>主食欄（Ｌ列）、分類欄は（Ｍ列）は空白にする。</a:t>
          </a:r>
          <a:endParaRPr kumimoji="1" lang="en-US" altLang="ja-JP" sz="11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入力すると、問４④、無回答の値が主食、分類でカウントされてしまいます。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35758</xdr:colOff>
      <xdr:row>2</xdr:row>
      <xdr:rowOff>51289</xdr:rowOff>
    </xdr:from>
    <xdr:to>
      <xdr:col>15</xdr:col>
      <xdr:colOff>10759</xdr:colOff>
      <xdr:row>16</xdr:row>
      <xdr:rowOff>1</xdr:rowOff>
    </xdr:to>
    <xdr:graphicFrame macro="">
      <xdr:nvGraphicFramePr>
        <xdr:cNvPr id="10" name="グラフ 9">
          <a:extLst>
            <a:ext uri="{FF2B5EF4-FFF2-40B4-BE49-F238E27FC236}">
              <a16:creationId xmlns=""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24434</xdr:colOff>
      <xdr:row>47</xdr:row>
      <xdr:rowOff>28575</xdr:rowOff>
    </xdr:from>
    <xdr:to>
      <xdr:col>14</xdr:col>
      <xdr:colOff>581025</xdr:colOff>
      <xdr:row>61</xdr:row>
      <xdr:rowOff>31751</xdr:rowOff>
    </xdr:to>
    <xdr:graphicFrame macro="">
      <xdr:nvGraphicFramePr>
        <xdr:cNvPr id="23" name="グラフ 22">
          <a:extLst>
            <a:ext uri="{FF2B5EF4-FFF2-40B4-BE49-F238E27FC236}">
              <a16:creationId xmlns=""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16566</xdr:colOff>
      <xdr:row>64</xdr:row>
      <xdr:rowOff>3312</xdr:rowOff>
    </xdr:from>
    <xdr:to>
      <xdr:col>14</xdr:col>
      <xdr:colOff>637762</xdr:colOff>
      <xdr:row>81</xdr:row>
      <xdr:rowOff>168965</xdr:rowOff>
    </xdr:to>
    <xdr:graphicFrame macro="">
      <xdr:nvGraphicFramePr>
        <xdr:cNvPr id="24" name="グラフ 23">
          <a:extLst>
            <a:ext uri="{FF2B5EF4-FFF2-40B4-BE49-F238E27FC236}">
              <a16:creationId xmlns=""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769405</xdr:colOff>
      <xdr:row>64</xdr:row>
      <xdr:rowOff>9087</xdr:rowOff>
    </xdr:from>
    <xdr:to>
      <xdr:col>19</xdr:col>
      <xdr:colOff>620319</xdr:colOff>
      <xdr:row>82</xdr:row>
      <xdr:rowOff>805</xdr:rowOff>
    </xdr:to>
    <xdr:graphicFrame macro="">
      <xdr:nvGraphicFramePr>
        <xdr:cNvPr id="25" name="グラフ 24">
          <a:extLst>
            <a:ext uri="{FF2B5EF4-FFF2-40B4-BE49-F238E27FC236}">
              <a16:creationId xmlns=""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12813</xdr:colOff>
      <xdr:row>85</xdr:row>
      <xdr:rowOff>9524</xdr:rowOff>
    </xdr:from>
    <xdr:to>
      <xdr:col>14</xdr:col>
      <xdr:colOff>634009</xdr:colOff>
      <xdr:row>103</xdr:row>
      <xdr:rowOff>39342</xdr:rowOff>
    </xdr:to>
    <xdr:graphicFrame macro="">
      <xdr:nvGraphicFramePr>
        <xdr:cNvPr id="26" name="グラフ 25">
          <a:extLst>
            <a:ext uri="{FF2B5EF4-FFF2-40B4-BE49-F238E27FC236}">
              <a16:creationId xmlns=""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16248</xdr:colOff>
      <xdr:row>127</xdr:row>
      <xdr:rowOff>11205</xdr:rowOff>
    </xdr:from>
    <xdr:to>
      <xdr:col>14</xdr:col>
      <xdr:colOff>632402</xdr:colOff>
      <xdr:row>145</xdr:row>
      <xdr:rowOff>41023</xdr:rowOff>
    </xdr:to>
    <xdr:graphicFrame macro="">
      <xdr:nvGraphicFramePr>
        <xdr:cNvPr id="11" name="グラフ 10">
          <a:extLst>
            <a:ext uri="{FF2B5EF4-FFF2-40B4-BE49-F238E27FC236}">
              <a16:creationId xmlns=""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127</xdr:row>
      <xdr:rowOff>1</xdr:rowOff>
    </xdr:from>
    <xdr:to>
      <xdr:col>19</xdr:col>
      <xdr:colOff>621196</xdr:colOff>
      <xdr:row>144</xdr:row>
      <xdr:rowOff>164289</xdr:rowOff>
    </xdr:to>
    <xdr:graphicFrame macro="">
      <xdr:nvGraphicFramePr>
        <xdr:cNvPr id="14" name="グラフ 13">
          <a:extLst>
            <a:ext uri="{FF2B5EF4-FFF2-40B4-BE49-F238E27FC236}">
              <a16:creationId xmlns=""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11205</xdr:colOff>
      <xdr:row>147</xdr:row>
      <xdr:rowOff>11206</xdr:rowOff>
    </xdr:from>
    <xdr:to>
      <xdr:col>14</xdr:col>
      <xdr:colOff>654813</xdr:colOff>
      <xdr:row>165</xdr:row>
      <xdr:rowOff>7406</xdr:rowOff>
    </xdr:to>
    <xdr:graphicFrame macro="">
      <xdr:nvGraphicFramePr>
        <xdr:cNvPr id="15" name="グラフ 14">
          <a:extLst>
            <a:ext uri="{FF2B5EF4-FFF2-40B4-BE49-F238E27FC236}">
              <a16:creationId xmlns=""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56029</xdr:colOff>
      <xdr:row>169</xdr:row>
      <xdr:rowOff>33618</xdr:rowOff>
    </xdr:from>
    <xdr:to>
      <xdr:col>14</xdr:col>
      <xdr:colOff>677225</xdr:colOff>
      <xdr:row>187</xdr:row>
      <xdr:rowOff>29819</xdr:rowOff>
    </xdr:to>
    <xdr:graphicFrame macro="">
      <xdr:nvGraphicFramePr>
        <xdr:cNvPr id="16" name="グラフ 15">
          <a:extLst>
            <a:ext uri="{FF2B5EF4-FFF2-40B4-BE49-F238E27FC236}">
              <a16:creationId xmlns=""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11206</xdr:colOff>
      <xdr:row>169</xdr:row>
      <xdr:rowOff>33619</xdr:rowOff>
    </xdr:from>
    <xdr:to>
      <xdr:col>19</xdr:col>
      <xdr:colOff>632401</xdr:colOff>
      <xdr:row>187</xdr:row>
      <xdr:rowOff>29820</xdr:rowOff>
    </xdr:to>
    <xdr:graphicFrame macro="">
      <xdr:nvGraphicFramePr>
        <xdr:cNvPr id="17" name="グラフ 16">
          <a:extLst>
            <a:ext uri="{FF2B5EF4-FFF2-40B4-BE49-F238E27FC236}">
              <a16:creationId xmlns=""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8771</xdr:colOff>
      <xdr:row>190</xdr:row>
      <xdr:rowOff>5847</xdr:rowOff>
    </xdr:from>
    <xdr:to>
      <xdr:col>14</xdr:col>
      <xdr:colOff>629967</xdr:colOff>
      <xdr:row>208</xdr:row>
      <xdr:rowOff>2048</xdr:rowOff>
    </xdr:to>
    <xdr:graphicFrame macro="">
      <xdr:nvGraphicFramePr>
        <xdr:cNvPr id="21" name="グラフ 20">
          <a:extLst>
            <a:ext uri="{FF2B5EF4-FFF2-40B4-BE49-F238E27FC236}">
              <a16:creationId xmlns=""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11207</xdr:colOff>
      <xdr:row>189</xdr:row>
      <xdr:rowOff>171498</xdr:rowOff>
    </xdr:from>
    <xdr:to>
      <xdr:col>19</xdr:col>
      <xdr:colOff>632402</xdr:colOff>
      <xdr:row>207</xdr:row>
      <xdr:rowOff>167700</xdr:rowOff>
    </xdr:to>
    <xdr:graphicFrame macro="">
      <xdr:nvGraphicFramePr>
        <xdr:cNvPr id="22" name="グラフ 21">
          <a:extLst>
            <a:ext uri="{FF2B5EF4-FFF2-40B4-BE49-F238E27FC236}">
              <a16:creationId xmlns=""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4969</xdr:colOff>
      <xdr:row>210</xdr:row>
      <xdr:rowOff>170622</xdr:rowOff>
    </xdr:from>
    <xdr:to>
      <xdr:col>14</xdr:col>
      <xdr:colOff>626165</xdr:colOff>
      <xdr:row>228</xdr:row>
      <xdr:rowOff>166822</xdr:rowOff>
    </xdr:to>
    <xdr:graphicFrame macro="">
      <xdr:nvGraphicFramePr>
        <xdr:cNvPr id="27" name="グラフ 26">
          <a:extLst>
            <a:ext uri="{FF2B5EF4-FFF2-40B4-BE49-F238E27FC236}">
              <a16:creationId xmlns=""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210</xdr:row>
      <xdr:rowOff>170622</xdr:rowOff>
    </xdr:from>
    <xdr:to>
      <xdr:col>19</xdr:col>
      <xdr:colOff>621196</xdr:colOff>
      <xdr:row>228</xdr:row>
      <xdr:rowOff>166822</xdr:rowOff>
    </xdr:to>
    <xdr:graphicFrame macro="">
      <xdr:nvGraphicFramePr>
        <xdr:cNvPr id="28" name="グラフ 27">
          <a:extLst>
            <a:ext uri="{FF2B5EF4-FFF2-40B4-BE49-F238E27FC236}">
              <a16:creationId xmlns="" xmlns:a16="http://schemas.microsoft.com/office/drawing/2014/main" id="{00000000-0008-0000-01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47624</xdr:colOff>
      <xdr:row>253</xdr:row>
      <xdr:rowOff>28575</xdr:rowOff>
    </xdr:from>
    <xdr:to>
      <xdr:col>14</xdr:col>
      <xdr:colOff>266943</xdr:colOff>
      <xdr:row>267</xdr:row>
      <xdr:rowOff>111120</xdr:rowOff>
    </xdr:to>
    <xdr:graphicFrame macro="">
      <xdr:nvGraphicFramePr>
        <xdr:cNvPr id="29" name="グラフ 28">
          <a:extLst>
            <a:ext uri="{FF2B5EF4-FFF2-40B4-BE49-F238E27FC236}">
              <a16:creationId xmlns="" xmlns:a16="http://schemas.microsoft.com/office/drawing/2014/main" id="{00000000-0008-0000-01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752474</xdr:colOff>
      <xdr:row>253</xdr:row>
      <xdr:rowOff>28575</xdr:rowOff>
    </xdr:from>
    <xdr:to>
      <xdr:col>19</xdr:col>
      <xdr:colOff>219318</xdr:colOff>
      <xdr:row>267</xdr:row>
      <xdr:rowOff>111120</xdr:rowOff>
    </xdr:to>
    <xdr:graphicFrame macro="">
      <xdr:nvGraphicFramePr>
        <xdr:cNvPr id="30" name="グラフ 29">
          <a:extLst>
            <a:ext uri="{FF2B5EF4-FFF2-40B4-BE49-F238E27FC236}">
              <a16:creationId xmlns=""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47625</xdr:colOff>
      <xdr:row>269</xdr:row>
      <xdr:rowOff>28576</xdr:rowOff>
    </xdr:from>
    <xdr:to>
      <xdr:col>14</xdr:col>
      <xdr:colOff>276224</xdr:colOff>
      <xdr:row>282</xdr:row>
      <xdr:rowOff>152400</xdr:rowOff>
    </xdr:to>
    <xdr:graphicFrame macro="">
      <xdr:nvGraphicFramePr>
        <xdr:cNvPr id="31" name="グラフ 30">
          <a:extLst>
            <a:ext uri="{FF2B5EF4-FFF2-40B4-BE49-F238E27FC236}">
              <a16:creationId xmlns=""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0</xdr:colOff>
      <xdr:row>269</xdr:row>
      <xdr:rowOff>19051</xdr:rowOff>
    </xdr:from>
    <xdr:to>
      <xdr:col>19</xdr:col>
      <xdr:colOff>228599</xdr:colOff>
      <xdr:row>282</xdr:row>
      <xdr:rowOff>142875</xdr:rowOff>
    </xdr:to>
    <xdr:graphicFrame macro="">
      <xdr:nvGraphicFramePr>
        <xdr:cNvPr id="32" name="グラフ 31">
          <a:extLst>
            <a:ext uri="{FF2B5EF4-FFF2-40B4-BE49-F238E27FC236}">
              <a16:creationId xmlns="" xmlns:a16="http://schemas.microsoft.com/office/drawing/2014/main" id="{00000000-0008-0000-01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47625</xdr:colOff>
      <xdr:row>284</xdr:row>
      <xdr:rowOff>28575</xdr:rowOff>
    </xdr:from>
    <xdr:to>
      <xdr:col>14</xdr:col>
      <xdr:colOff>304061</xdr:colOff>
      <xdr:row>297</xdr:row>
      <xdr:rowOff>83942</xdr:rowOff>
    </xdr:to>
    <xdr:graphicFrame macro="">
      <xdr:nvGraphicFramePr>
        <xdr:cNvPr id="33" name="グラフ 32">
          <a:extLst>
            <a:ext uri="{FF2B5EF4-FFF2-40B4-BE49-F238E27FC236}">
              <a16:creationId xmlns="" xmlns:a16="http://schemas.microsoft.com/office/drawing/2014/main" id="{00000000-0008-0000-01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9525</xdr:colOff>
      <xdr:row>284</xdr:row>
      <xdr:rowOff>19050</xdr:rowOff>
    </xdr:from>
    <xdr:to>
      <xdr:col>19</xdr:col>
      <xdr:colOff>265961</xdr:colOff>
      <xdr:row>297</xdr:row>
      <xdr:rowOff>74417</xdr:rowOff>
    </xdr:to>
    <xdr:graphicFrame macro="">
      <xdr:nvGraphicFramePr>
        <xdr:cNvPr id="34" name="グラフ 33">
          <a:extLst>
            <a:ext uri="{FF2B5EF4-FFF2-40B4-BE49-F238E27FC236}">
              <a16:creationId xmlns="" xmlns:a16="http://schemas.microsoft.com/office/drawing/2014/main" id="{00000000-0008-0000-01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38100</xdr:colOff>
      <xdr:row>299</xdr:row>
      <xdr:rowOff>28575</xdr:rowOff>
    </xdr:from>
    <xdr:to>
      <xdr:col>14</xdr:col>
      <xdr:colOff>294536</xdr:colOff>
      <xdr:row>312</xdr:row>
      <xdr:rowOff>83942</xdr:rowOff>
    </xdr:to>
    <xdr:graphicFrame macro="">
      <xdr:nvGraphicFramePr>
        <xdr:cNvPr id="35" name="グラフ 34">
          <a:extLst>
            <a:ext uri="{FF2B5EF4-FFF2-40B4-BE49-F238E27FC236}">
              <a16:creationId xmlns="" xmlns:a16="http://schemas.microsoft.com/office/drawing/2014/main" id="{00000000-0008-0000-01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4970</xdr:colOff>
      <xdr:row>315</xdr:row>
      <xdr:rowOff>170622</xdr:rowOff>
    </xdr:from>
    <xdr:to>
      <xdr:col>14</xdr:col>
      <xdr:colOff>626166</xdr:colOff>
      <xdr:row>333</xdr:row>
      <xdr:rowOff>166823</xdr:rowOff>
    </xdr:to>
    <xdr:graphicFrame macro="">
      <xdr:nvGraphicFramePr>
        <xdr:cNvPr id="36" name="グラフ 35">
          <a:extLst>
            <a:ext uri="{FF2B5EF4-FFF2-40B4-BE49-F238E27FC236}">
              <a16:creationId xmlns=""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0</xdr:colOff>
      <xdr:row>315</xdr:row>
      <xdr:rowOff>170622</xdr:rowOff>
    </xdr:from>
    <xdr:to>
      <xdr:col>19</xdr:col>
      <xdr:colOff>621196</xdr:colOff>
      <xdr:row>333</xdr:row>
      <xdr:rowOff>166823</xdr:rowOff>
    </xdr:to>
    <xdr:graphicFrame macro="">
      <xdr:nvGraphicFramePr>
        <xdr:cNvPr id="37" name="グラフ 36">
          <a:extLst>
            <a:ext uri="{FF2B5EF4-FFF2-40B4-BE49-F238E27FC236}">
              <a16:creationId xmlns=""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4970</xdr:colOff>
      <xdr:row>336</xdr:row>
      <xdr:rowOff>170622</xdr:rowOff>
    </xdr:from>
    <xdr:to>
      <xdr:col>14</xdr:col>
      <xdr:colOff>626166</xdr:colOff>
      <xdr:row>354</xdr:row>
      <xdr:rowOff>166823</xdr:rowOff>
    </xdr:to>
    <xdr:graphicFrame macro="">
      <xdr:nvGraphicFramePr>
        <xdr:cNvPr id="38" name="グラフ 37">
          <a:extLst>
            <a:ext uri="{FF2B5EF4-FFF2-40B4-BE49-F238E27FC236}">
              <a16:creationId xmlns="" xmlns:a16="http://schemas.microsoft.com/office/drawing/2014/main" id="{00000000-0008-0000-01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0</xdr:colOff>
      <xdr:row>336</xdr:row>
      <xdr:rowOff>170622</xdr:rowOff>
    </xdr:from>
    <xdr:to>
      <xdr:col>19</xdr:col>
      <xdr:colOff>621196</xdr:colOff>
      <xdr:row>354</xdr:row>
      <xdr:rowOff>166823</xdr:rowOff>
    </xdr:to>
    <xdr:graphicFrame macro="">
      <xdr:nvGraphicFramePr>
        <xdr:cNvPr id="39" name="グラフ 38">
          <a:extLst>
            <a:ext uri="{FF2B5EF4-FFF2-40B4-BE49-F238E27FC236}">
              <a16:creationId xmlns="" xmlns:a16="http://schemas.microsoft.com/office/drawing/2014/main" id="{00000000-0008-0000-01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4969</xdr:colOff>
      <xdr:row>358</xdr:row>
      <xdr:rowOff>4970</xdr:rowOff>
    </xdr:from>
    <xdr:to>
      <xdr:col>14</xdr:col>
      <xdr:colOff>626165</xdr:colOff>
      <xdr:row>376</xdr:row>
      <xdr:rowOff>1171</xdr:rowOff>
    </xdr:to>
    <xdr:graphicFrame macro="">
      <xdr:nvGraphicFramePr>
        <xdr:cNvPr id="40" name="グラフ 39">
          <a:extLst>
            <a:ext uri="{FF2B5EF4-FFF2-40B4-BE49-F238E27FC236}">
              <a16:creationId xmlns="" xmlns:a16="http://schemas.microsoft.com/office/drawing/2014/main" id="{00000000-0008-0000-01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37880</xdr:colOff>
      <xdr:row>2</xdr:row>
      <xdr:rowOff>60511</xdr:rowOff>
    </xdr:from>
    <xdr:to>
      <xdr:col>19</xdr:col>
      <xdr:colOff>659802</xdr:colOff>
      <xdr:row>16</xdr:row>
      <xdr:rowOff>12585</xdr:rowOff>
    </xdr:to>
    <xdr:graphicFrame macro="">
      <xdr:nvGraphicFramePr>
        <xdr:cNvPr id="42" name="グラフ 41">
          <a:extLst>
            <a:ext uri="{FF2B5EF4-FFF2-40B4-BE49-F238E27FC236}">
              <a16:creationId xmlns="" xmlns:a16="http://schemas.microsoft.com/office/drawing/2014/main" id="{00000000-0008-0000-01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66674</xdr:colOff>
      <xdr:row>18</xdr:row>
      <xdr:rowOff>19050</xdr:rowOff>
    </xdr:from>
    <xdr:to>
      <xdr:col>17</xdr:col>
      <xdr:colOff>99060</xdr:colOff>
      <xdr:row>31</xdr:row>
      <xdr:rowOff>139212</xdr:rowOff>
    </xdr:to>
    <xdr:graphicFrame macro="">
      <xdr:nvGraphicFramePr>
        <xdr:cNvPr id="41" name="グラフ 40">
          <a:extLst>
            <a:ext uri="{FF2B5EF4-FFF2-40B4-BE49-F238E27FC236}">
              <a16:creationId xmlns="" xmlns:a16="http://schemas.microsoft.com/office/drawing/2014/main" id="{00000000-0008-0000-01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85724</xdr:colOff>
      <xdr:row>35</xdr:row>
      <xdr:rowOff>0</xdr:rowOff>
    </xdr:from>
    <xdr:to>
      <xdr:col>16</xdr:col>
      <xdr:colOff>419099</xdr:colOff>
      <xdr:row>45</xdr:row>
      <xdr:rowOff>57150</xdr:rowOff>
    </xdr:to>
    <xdr:graphicFrame macro="">
      <xdr:nvGraphicFramePr>
        <xdr:cNvPr id="43" name="グラフ 42">
          <a:extLst>
            <a:ext uri="{FF2B5EF4-FFF2-40B4-BE49-F238E27FC236}">
              <a16:creationId xmlns="" xmlns:a16="http://schemas.microsoft.com/office/drawing/2014/main" id="{00000000-0008-0000-0100-00002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22411</xdr:colOff>
      <xdr:row>106</xdr:row>
      <xdr:rowOff>0</xdr:rowOff>
    </xdr:from>
    <xdr:to>
      <xdr:col>19</xdr:col>
      <xdr:colOff>571499</xdr:colOff>
      <xdr:row>123</xdr:row>
      <xdr:rowOff>127746</xdr:rowOff>
    </xdr:to>
    <xdr:graphicFrame macro="">
      <xdr:nvGraphicFramePr>
        <xdr:cNvPr id="2" name="グラフ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35758</xdr:colOff>
      <xdr:row>2</xdr:row>
      <xdr:rowOff>51289</xdr:rowOff>
    </xdr:from>
    <xdr:to>
      <xdr:col>15</xdr:col>
      <xdr:colOff>10759</xdr:colOff>
      <xdr:row>16</xdr:row>
      <xdr:rowOff>1</xdr:rowOff>
    </xdr:to>
    <xdr:graphicFrame macro="">
      <xdr:nvGraphicFramePr>
        <xdr:cNvPr id="2" name="グラフ 1">
          <a:extLst>
            <a:ext uri="{FF2B5EF4-FFF2-40B4-BE49-F238E27FC236}">
              <a16:creationId xmlns="" xmlns:a16="http://schemas.microsoft.com/office/drawing/2014/main" id="{BE1D397E-46AF-43E0-9BC8-4F6CABE51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48672</xdr:colOff>
      <xdr:row>85</xdr:row>
      <xdr:rowOff>9524</xdr:rowOff>
    </xdr:from>
    <xdr:to>
      <xdr:col>14</xdr:col>
      <xdr:colOff>669868</xdr:colOff>
      <xdr:row>103</xdr:row>
      <xdr:rowOff>39342</xdr:rowOff>
    </xdr:to>
    <xdr:graphicFrame macro="">
      <xdr:nvGraphicFramePr>
        <xdr:cNvPr id="6" name="グラフ 5">
          <a:extLst>
            <a:ext uri="{FF2B5EF4-FFF2-40B4-BE49-F238E27FC236}">
              <a16:creationId xmlns="" xmlns:a16="http://schemas.microsoft.com/office/drawing/2014/main" id="{B0A84BA0-09B2-4024-A157-EF51A09C8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37880</xdr:colOff>
      <xdr:row>2</xdr:row>
      <xdr:rowOff>52228</xdr:rowOff>
    </xdr:from>
    <xdr:to>
      <xdr:col>19</xdr:col>
      <xdr:colOff>659802</xdr:colOff>
      <xdr:row>16</xdr:row>
      <xdr:rowOff>4302</xdr:rowOff>
    </xdr:to>
    <xdr:graphicFrame macro="">
      <xdr:nvGraphicFramePr>
        <xdr:cNvPr id="28" name="グラフ 27">
          <a:extLst>
            <a:ext uri="{FF2B5EF4-FFF2-40B4-BE49-F238E27FC236}">
              <a16:creationId xmlns="" xmlns:a16="http://schemas.microsoft.com/office/drawing/2014/main" id="{72A96CE0-FD53-4578-A171-F557E1457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66674</xdr:colOff>
      <xdr:row>18</xdr:row>
      <xdr:rowOff>19050</xdr:rowOff>
    </xdr:from>
    <xdr:to>
      <xdr:col>17</xdr:col>
      <xdr:colOff>99060</xdr:colOff>
      <xdr:row>31</xdr:row>
      <xdr:rowOff>139212</xdr:rowOff>
    </xdr:to>
    <xdr:graphicFrame macro="">
      <xdr:nvGraphicFramePr>
        <xdr:cNvPr id="29" name="グラフ 28">
          <a:extLst>
            <a:ext uri="{FF2B5EF4-FFF2-40B4-BE49-F238E27FC236}">
              <a16:creationId xmlns="" xmlns:a16="http://schemas.microsoft.com/office/drawing/2014/main" id="{69884D5A-6B98-414F-9D94-C0B4ECB17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60876</xdr:colOff>
      <xdr:row>35</xdr:row>
      <xdr:rowOff>8282</xdr:rowOff>
    </xdr:from>
    <xdr:to>
      <xdr:col>16</xdr:col>
      <xdr:colOff>394251</xdr:colOff>
      <xdr:row>45</xdr:row>
      <xdr:rowOff>65432</xdr:rowOff>
    </xdr:to>
    <xdr:graphicFrame macro="">
      <xdr:nvGraphicFramePr>
        <xdr:cNvPr id="30" name="グラフ 29">
          <a:extLst>
            <a:ext uri="{FF2B5EF4-FFF2-40B4-BE49-F238E27FC236}">
              <a16:creationId xmlns="" xmlns:a16="http://schemas.microsoft.com/office/drawing/2014/main" id="{53D52B37-5EE8-4111-8A2F-6DE636930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22411</xdr:colOff>
      <xdr:row>106</xdr:row>
      <xdr:rowOff>0</xdr:rowOff>
    </xdr:from>
    <xdr:to>
      <xdr:col>19</xdr:col>
      <xdr:colOff>571499</xdr:colOff>
      <xdr:row>123</xdr:row>
      <xdr:rowOff>127746</xdr:rowOff>
    </xdr:to>
    <xdr:graphicFrame macro="">
      <xdr:nvGraphicFramePr>
        <xdr:cNvPr id="31" name="グラフ 30">
          <a:extLst>
            <a:ext uri="{FF2B5EF4-FFF2-40B4-BE49-F238E27FC236}">
              <a16:creationId xmlns="" xmlns:a16="http://schemas.microsoft.com/office/drawing/2014/main" id="{778D3533-0F37-4530-BD0C-23B189714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59246</xdr:colOff>
      <xdr:row>47</xdr:row>
      <xdr:rowOff>9647</xdr:rowOff>
    </xdr:from>
    <xdr:to>
      <xdr:col>15</xdr:col>
      <xdr:colOff>50281</xdr:colOff>
      <xdr:row>61</xdr:row>
      <xdr:rowOff>36541</xdr:rowOff>
    </xdr:to>
    <xdr:graphicFrame macro="">
      <xdr:nvGraphicFramePr>
        <xdr:cNvPr id="32" name="グラフ 31">
          <a:extLst>
            <a:ext uri="{FF2B5EF4-FFF2-40B4-BE49-F238E27FC236}">
              <a16:creationId xmlns="" xmlns:a16="http://schemas.microsoft.com/office/drawing/2014/main" id="{C9B32EC9-31A0-455F-9362-E6AE4C644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51060</xdr:colOff>
      <xdr:row>64</xdr:row>
      <xdr:rowOff>12278</xdr:rowOff>
    </xdr:from>
    <xdr:to>
      <xdr:col>14</xdr:col>
      <xdr:colOff>672256</xdr:colOff>
      <xdr:row>82</xdr:row>
      <xdr:rowOff>45701</xdr:rowOff>
    </xdr:to>
    <xdr:graphicFrame macro="">
      <xdr:nvGraphicFramePr>
        <xdr:cNvPr id="34" name="グラフ 33">
          <a:extLst>
            <a:ext uri="{FF2B5EF4-FFF2-40B4-BE49-F238E27FC236}">
              <a16:creationId xmlns="" xmlns:a16="http://schemas.microsoft.com/office/drawing/2014/main" id="{E2228EDF-0CD5-4C9D-A811-3A8894A8E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59342</xdr:colOff>
      <xdr:row>64</xdr:row>
      <xdr:rowOff>8284</xdr:rowOff>
    </xdr:from>
    <xdr:to>
      <xdr:col>19</xdr:col>
      <xdr:colOff>680538</xdr:colOff>
      <xdr:row>82</xdr:row>
      <xdr:rowOff>38101</xdr:rowOff>
    </xdr:to>
    <xdr:graphicFrame macro="">
      <xdr:nvGraphicFramePr>
        <xdr:cNvPr id="35" name="グラフ 34">
          <a:extLst>
            <a:ext uri="{FF2B5EF4-FFF2-40B4-BE49-F238E27FC236}">
              <a16:creationId xmlns="" xmlns:a16="http://schemas.microsoft.com/office/drawing/2014/main" id="{F27923F8-74D8-46E4-8F6A-003A69727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53106</xdr:colOff>
      <xdr:row>127</xdr:row>
      <xdr:rowOff>12276</xdr:rowOff>
    </xdr:from>
    <xdr:to>
      <xdr:col>14</xdr:col>
      <xdr:colOff>674302</xdr:colOff>
      <xdr:row>145</xdr:row>
      <xdr:rowOff>45699</xdr:rowOff>
    </xdr:to>
    <xdr:graphicFrame macro="">
      <xdr:nvGraphicFramePr>
        <xdr:cNvPr id="36" name="グラフ 35">
          <a:extLst>
            <a:ext uri="{FF2B5EF4-FFF2-40B4-BE49-F238E27FC236}">
              <a16:creationId xmlns="" xmlns:a16="http://schemas.microsoft.com/office/drawing/2014/main" id="{B42B45A9-7821-4FEE-B4DA-7D526B7AB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59342</xdr:colOff>
      <xdr:row>127</xdr:row>
      <xdr:rowOff>3312</xdr:rowOff>
    </xdr:from>
    <xdr:to>
      <xdr:col>19</xdr:col>
      <xdr:colOff>680538</xdr:colOff>
      <xdr:row>145</xdr:row>
      <xdr:rowOff>36735</xdr:rowOff>
    </xdr:to>
    <xdr:graphicFrame macro="">
      <xdr:nvGraphicFramePr>
        <xdr:cNvPr id="37" name="グラフ 36">
          <a:extLst>
            <a:ext uri="{FF2B5EF4-FFF2-40B4-BE49-F238E27FC236}">
              <a16:creationId xmlns="" xmlns:a16="http://schemas.microsoft.com/office/drawing/2014/main" id="{813C5CA4-2E5E-4496-A299-8D639BBE9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63435</xdr:colOff>
      <xdr:row>147</xdr:row>
      <xdr:rowOff>8965</xdr:rowOff>
    </xdr:from>
    <xdr:to>
      <xdr:col>14</xdr:col>
      <xdr:colOff>764630</xdr:colOff>
      <xdr:row>165</xdr:row>
      <xdr:rowOff>38782</xdr:rowOff>
    </xdr:to>
    <xdr:graphicFrame macro="">
      <xdr:nvGraphicFramePr>
        <xdr:cNvPr id="38" name="グラフ 37">
          <a:extLst>
            <a:ext uri="{FF2B5EF4-FFF2-40B4-BE49-F238E27FC236}">
              <a16:creationId xmlns="" xmlns:a16="http://schemas.microsoft.com/office/drawing/2014/main" id="{E8EBF3CC-6993-4112-9CA4-86F720F60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63436</xdr:colOff>
      <xdr:row>169</xdr:row>
      <xdr:rowOff>4093</xdr:rowOff>
    </xdr:from>
    <xdr:to>
      <xdr:col>14</xdr:col>
      <xdr:colOff>699930</xdr:colOff>
      <xdr:row>187</xdr:row>
      <xdr:rowOff>33910</xdr:rowOff>
    </xdr:to>
    <xdr:graphicFrame macro="">
      <xdr:nvGraphicFramePr>
        <xdr:cNvPr id="39" name="グラフ 38">
          <a:extLst>
            <a:ext uri="{FF2B5EF4-FFF2-40B4-BE49-F238E27FC236}">
              <a16:creationId xmlns="" xmlns:a16="http://schemas.microsoft.com/office/drawing/2014/main" id="{8F6B677B-47AE-41BD-9CB1-AEE9A2DBB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47926</xdr:colOff>
      <xdr:row>169</xdr:row>
      <xdr:rowOff>4914</xdr:rowOff>
    </xdr:from>
    <xdr:to>
      <xdr:col>19</xdr:col>
      <xdr:colOff>748166</xdr:colOff>
      <xdr:row>187</xdr:row>
      <xdr:rowOff>34731</xdr:rowOff>
    </xdr:to>
    <xdr:graphicFrame macro="">
      <xdr:nvGraphicFramePr>
        <xdr:cNvPr id="40" name="グラフ 39">
          <a:extLst>
            <a:ext uri="{FF2B5EF4-FFF2-40B4-BE49-F238E27FC236}">
              <a16:creationId xmlns="" xmlns:a16="http://schemas.microsoft.com/office/drawing/2014/main" id="{D6ABBF0B-62F4-4405-8CBD-39BD0BD4F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52151</xdr:colOff>
      <xdr:row>190</xdr:row>
      <xdr:rowOff>9914</xdr:rowOff>
    </xdr:from>
    <xdr:to>
      <xdr:col>14</xdr:col>
      <xdr:colOff>673347</xdr:colOff>
      <xdr:row>208</xdr:row>
      <xdr:rowOff>39732</xdr:rowOff>
    </xdr:to>
    <xdr:graphicFrame macro="">
      <xdr:nvGraphicFramePr>
        <xdr:cNvPr id="41" name="グラフ 40">
          <a:extLst>
            <a:ext uri="{FF2B5EF4-FFF2-40B4-BE49-F238E27FC236}">
              <a16:creationId xmlns="" xmlns:a16="http://schemas.microsoft.com/office/drawing/2014/main" id="{1F6DE7EC-59D4-4720-8557-197BEC8BA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65942</xdr:colOff>
      <xdr:row>190</xdr:row>
      <xdr:rowOff>7327</xdr:rowOff>
    </xdr:from>
    <xdr:to>
      <xdr:col>19</xdr:col>
      <xdr:colOff>687138</xdr:colOff>
      <xdr:row>208</xdr:row>
      <xdr:rowOff>37145</xdr:rowOff>
    </xdr:to>
    <xdr:graphicFrame macro="">
      <xdr:nvGraphicFramePr>
        <xdr:cNvPr id="42" name="グラフ 41">
          <a:extLst>
            <a:ext uri="{FF2B5EF4-FFF2-40B4-BE49-F238E27FC236}">
              <a16:creationId xmlns="" xmlns:a16="http://schemas.microsoft.com/office/drawing/2014/main" id="{EBD8C8B3-BD4D-480A-89DE-BCA5E0BFF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61116</xdr:colOff>
      <xdr:row>211</xdr:row>
      <xdr:rowOff>10603</xdr:rowOff>
    </xdr:from>
    <xdr:to>
      <xdr:col>14</xdr:col>
      <xdr:colOff>682312</xdr:colOff>
      <xdr:row>229</xdr:row>
      <xdr:rowOff>4562</xdr:rowOff>
    </xdr:to>
    <xdr:graphicFrame macro="">
      <xdr:nvGraphicFramePr>
        <xdr:cNvPr id="43" name="グラフ 42">
          <a:extLst>
            <a:ext uri="{FF2B5EF4-FFF2-40B4-BE49-F238E27FC236}">
              <a16:creationId xmlns="" xmlns:a16="http://schemas.microsoft.com/office/drawing/2014/main" id="{DB479599-E526-44F7-9453-AA6E6D7C0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65942</xdr:colOff>
      <xdr:row>211</xdr:row>
      <xdr:rowOff>0</xdr:rowOff>
    </xdr:from>
    <xdr:to>
      <xdr:col>19</xdr:col>
      <xdr:colOff>687138</xdr:colOff>
      <xdr:row>228</xdr:row>
      <xdr:rowOff>164288</xdr:rowOff>
    </xdr:to>
    <xdr:graphicFrame macro="">
      <xdr:nvGraphicFramePr>
        <xdr:cNvPr id="44" name="グラフ 43">
          <a:extLst>
            <a:ext uri="{FF2B5EF4-FFF2-40B4-BE49-F238E27FC236}">
              <a16:creationId xmlns="" xmlns:a16="http://schemas.microsoft.com/office/drawing/2014/main" id="{1D706C5D-5F26-46B3-A866-AA296221B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53788</xdr:colOff>
      <xdr:row>253</xdr:row>
      <xdr:rowOff>2241</xdr:rowOff>
    </xdr:from>
    <xdr:to>
      <xdr:col>14</xdr:col>
      <xdr:colOff>64150</xdr:colOff>
      <xdr:row>266</xdr:row>
      <xdr:rowOff>17197</xdr:rowOff>
    </xdr:to>
    <xdr:graphicFrame macro="">
      <xdr:nvGraphicFramePr>
        <xdr:cNvPr id="45" name="グラフ 44">
          <a:extLst>
            <a:ext uri="{FF2B5EF4-FFF2-40B4-BE49-F238E27FC236}">
              <a16:creationId xmlns="" xmlns:a16="http://schemas.microsoft.com/office/drawing/2014/main" id="{8F42DE29-D026-425F-80CF-9B1308CFA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51288</xdr:colOff>
      <xdr:row>253</xdr:row>
      <xdr:rowOff>0</xdr:rowOff>
    </xdr:from>
    <xdr:to>
      <xdr:col>19</xdr:col>
      <xdr:colOff>61650</xdr:colOff>
      <xdr:row>266</xdr:row>
      <xdr:rowOff>17030</xdr:rowOff>
    </xdr:to>
    <xdr:graphicFrame macro="">
      <xdr:nvGraphicFramePr>
        <xdr:cNvPr id="46" name="グラフ 45">
          <a:extLst>
            <a:ext uri="{FF2B5EF4-FFF2-40B4-BE49-F238E27FC236}">
              <a16:creationId xmlns="" xmlns:a16="http://schemas.microsoft.com/office/drawing/2014/main" id="{5E162435-DD4A-4DF6-BE6F-DC168F90A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57839</xdr:colOff>
      <xdr:row>268</xdr:row>
      <xdr:rowOff>862</xdr:rowOff>
    </xdr:from>
    <xdr:to>
      <xdr:col>14</xdr:col>
      <xdr:colOff>42270</xdr:colOff>
      <xdr:row>281</xdr:row>
      <xdr:rowOff>26186</xdr:rowOff>
    </xdr:to>
    <xdr:graphicFrame macro="">
      <xdr:nvGraphicFramePr>
        <xdr:cNvPr id="47" name="グラフ 46">
          <a:extLst>
            <a:ext uri="{FF2B5EF4-FFF2-40B4-BE49-F238E27FC236}">
              <a16:creationId xmlns="" xmlns:a16="http://schemas.microsoft.com/office/drawing/2014/main" id="{EAD8E672-DE5F-4FCC-BA64-FCB895544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58703</xdr:colOff>
      <xdr:row>268</xdr:row>
      <xdr:rowOff>8965</xdr:rowOff>
    </xdr:from>
    <xdr:to>
      <xdr:col>19</xdr:col>
      <xdr:colOff>43133</xdr:colOff>
      <xdr:row>281</xdr:row>
      <xdr:rowOff>9405</xdr:rowOff>
    </xdr:to>
    <xdr:graphicFrame macro="">
      <xdr:nvGraphicFramePr>
        <xdr:cNvPr id="49" name="グラフ 48">
          <a:extLst>
            <a:ext uri="{FF2B5EF4-FFF2-40B4-BE49-F238E27FC236}">
              <a16:creationId xmlns="" xmlns:a16="http://schemas.microsoft.com/office/drawing/2014/main" id="{FC28DDC5-00FC-40D4-9E18-A4C908869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53013</xdr:colOff>
      <xdr:row>283</xdr:row>
      <xdr:rowOff>9223</xdr:rowOff>
    </xdr:from>
    <xdr:to>
      <xdr:col>14</xdr:col>
      <xdr:colOff>149815</xdr:colOff>
      <xdr:row>296</xdr:row>
      <xdr:rowOff>117093</xdr:rowOff>
    </xdr:to>
    <xdr:graphicFrame macro="">
      <xdr:nvGraphicFramePr>
        <xdr:cNvPr id="50" name="グラフ 49">
          <a:extLst>
            <a:ext uri="{FF2B5EF4-FFF2-40B4-BE49-F238E27FC236}">
              <a16:creationId xmlns="" xmlns:a16="http://schemas.microsoft.com/office/drawing/2014/main" id="{914599FA-FEBD-44B2-8EC3-E675CC86F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95251</xdr:colOff>
      <xdr:row>283</xdr:row>
      <xdr:rowOff>11207</xdr:rowOff>
    </xdr:from>
    <xdr:to>
      <xdr:col>19</xdr:col>
      <xdr:colOff>192053</xdr:colOff>
      <xdr:row>296</xdr:row>
      <xdr:rowOff>119476</xdr:rowOff>
    </xdr:to>
    <xdr:graphicFrame macro="">
      <xdr:nvGraphicFramePr>
        <xdr:cNvPr id="51" name="グラフ 50">
          <a:extLst>
            <a:ext uri="{FF2B5EF4-FFF2-40B4-BE49-F238E27FC236}">
              <a16:creationId xmlns="" xmlns:a16="http://schemas.microsoft.com/office/drawing/2014/main" id="{A37C76D9-BE5A-49D7-9824-9FAE09764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60081</xdr:colOff>
      <xdr:row>298</xdr:row>
      <xdr:rowOff>162744</xdr:rowOff>
    </xdr:from>
    <xdr:to>
      <xdr:col>14</xdr:col>
      <xdr:colOff>156883</xdr:colOff>
      <xdr:row>312</xdr:row>
      <xdr:rowOff>100853</xdr:rowOff>
    </xdr:to>
    <xdr:graphicFrame macro="">
      <xdr:nvGraphicFramePr>
        <xdr:cNvPr id="52" name="グラフ 51">
          <a:extLst>
            <a:ext uri="{FF2B5EF4-FFF2-40B4-BE49-F238E27FC236}">
              <a16:creationId xmlns="" xmlns:a16="http://schemas.microsoft.com/office/drawing/2014/main" id="{A363E7E6-9D71-4043-9EE1-DC1E73A0F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62751</xdr:colOff>
      <xdr:row>316</xdr:row>
      <xdr:rowOff>165847</xdr:rowOff>
    </xdr:from>
    <xdr:to>
      <xdr:col>14</xdr:col>
      <xdr:colOff>589427</xdr:colOff>
      <xdr:row>333</xdr:row>
      <xdr:rowOff>165847</xdr:rowOff>
    </xdr:to>
    <xdr:graphicFrame macro="">
      <xdr:nvGraphicFramePr>
        <xdr:cNvPr id="53" name="グラフ 52">
          <a:extLst>
            <a:ext uri="{FF2B5EF4-FFF2-40B4-BE49-F238E27FC236}">
              <a16:creationId xmlns="" xmlns:a16="http://schemas.microsoft.com/office/drawing/2014/main" id="{2557708D-75FC-4EE7-8EE3-29ABF523F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112059</xdr:colOff>
      <xdr:row>317</xdr:row>
      <xdr:rowOff>0</xdr:rowOff>
    </xdr:from>
    <xdr:to>
      <xdr:col>19</xdr:col>
      <xdr:colOff>638735</xdr:colOff>
      <xdr:row>334</xdr:row>
      <xdr:rowOff>0</xdr:rowOff>
    </xdr:to>
    <xdr:graphicFrame macro="">
      <xdr:nvGraphicFramePr>
        <xdr:cNvPr id="54" name="グラフ 53">
          <a:extLst>
            <a:ext uri="{FF2B5EF4-FFF2-40B4-BE49-F238E27FC236}">
              <a16:creationId xmlns="" xmlns:a16="http://schemas.microsoft.com/office/drawing/2014/main" id="{FC6A5E32-8276-443A-8876-D850CEEA4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67234</xdr:colOff>
      <xdr:row>338</xdr:row>
      <xdr:rowOff>0</xdr:rowOff>
    </xdr:from>
    <xdr:to>
      <xdr:col>14</xdr:col>
      <xdr:colOff>593910</xdr:colOff>
      <xdr:row>355</xdr:row>
      <xdr:rowOff>0</xdr:rowOff>
    </xdr:to>
    <xdr:graphicFrame macro="">
      <xdr:nvGraphicFramePr>
        <xdr:cNvPr id="55" name="グラフ 54">
          <a:extLst>
            <a:ext uri="{FF2B5EF4-FFF2-40B4-BE49-F238E27FC236}">
              <a16:creationId xmlns="" xmlns:a16="http://schemas.microsoft.com/office/drawing/2014/main" id="{19EA726E-720B-4A64-B37F-06BE85FDE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15</xdr:col>
      <xdr:colOff>78441</xdr:colOff>
      <xdr:row>338</xdr:row>
      <xdr:rowOff>0</xdr:rowOff>
    </xdr:from>
    <xdr:to>
      <xdr:col>19</xdr:col>
      <xdr:colOff>605117</xdr:colOff>
      <xdr:row>355</xdr:row>
      <xdr:rowOff>0</xdr:rowOff>
    </xdr:to>
    <xdr:graphicFrame macro="">
      <xdr:nvGraphicFramePr>
        <xdr:cNvPr id="56" name="グラフ 55">
          <a:extLst>
            <a:ext uri="{FF2B5EF4-FFF2-40B4-BE49-F238E27FC236}">
              <a16:creationId xmlns="" xmlns:a16="http://schemas.microsoft.com/office/drawing/2014/main" id="{74895713-AD29-4E8B-80C2-3E6A44340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73958</xdr:colOff>
      <xdr:row>359</xdr:row>
      <xdr:rowOff>4481</xdr:rowOff>
    </xdr:from>
    <xdr:to>
      <xdr:col>14</xdr:col>
      <xdr:colOff>600634</xdr:colOff>
      <xdr:row>376</xdr:row>
      <xdr:rowOff>1898</xdr:rowOff>
    </xdr:to>
    <xdr:graphicFrame macro="">
      <xdr:nvGraphicFramePr>
        <xdr:cNvPr id="57" name="グラフ 56">
          <a:extLst>
            <a:ext uri="{FF2B5EF4-FFF2-40B4-BE49-F238E27FC236}">
              <a16:creationId xmlns="" xmlns:a16="http://schemas.microsoft.com/office/drawing/2014/main" id="{F3FC43D3-6E6D-477E-AFCB-7C47885E3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AP1700"/>
  <sheetViews>
    <sheetView workbookViewId="0">
      <selection activeCell="B2" sqref="B2"/>
    </sheetView>
  </sheetViews>
  <sheetFormatPr defaultColWidth="9" defaultRowHeight="13.5"/>
  <cols>
    <col min="1" max="1" width="5.125" style="27" customWidth="1"/>
    <col min="2" max="2" width="9" style="61" customWidth="1"/>
    <col min="3" max="3" width="12.375" style="27" customWidth="1"/>
    <col min="4" max="7" width="6.125" style="27" customWidth="1"/>
    <col min="8" max="8" width="6.125" style="55" customWidth="1"/>
    <col min="9" max="34" width="6.125" style="27" customWidth="1"/>
    <col min="35" max="37" width="9" style="27" customWidth="1"/>
    <col min="38" max="38" width="9" style="25"/>
    <col min="39" max="40" width="9" style="27"/>
    <col min="41" max="42" width="9" style="25"/>
    <col min="43" max="16384" width="9" style="27"/>
  </cols>
  <sheetData>
    <row r="1" spans="1:42" s="62" customFormat="1" ht="17.100000000000001" customHeight="1">
      <c r="A1" s="62" t="s">
        <v>141</v>
      </c>
      <c r="B1" s="63" t="s">
        <v>10</v>
      </c>
      <c r="C1" s="63" t="s">
        <v>11</v>
      </c>
      <c r="D1" s="64" t="s">
        <v>56</v>
      </c>
      <c r="E1" s="63" t="s">
        <v>57</v>
      </c>
      <c r="F1" s="63" t="s">
        <v>58</v>
      </c>
      <c r="G1" s="63" t="s">
        <v>59</v>
      </c>
      <c r="H1" s="63" t="s">
        <v>60</v>
      </c>
      <c r="I1" s="64" t="s">
        <v>61</v>
      </c>
      <c r="J1" s="64" t="s">
        <v>62</v>
      </c>
      <c r="K1" s="64" t="s">
        <v>63</v>
      </c>
      <c r="L1" s="64" t="s">
        <v>64</v>
      </c>
      <c r="M1" s="64" t="s">
        <v>65</v>
      </c>
      <c r="N1" s="63" t="s">
        <v>66</v>
      </c>
      <c r="O1" s="63" t="s">
        <v>67</v>
      </c>
      <c r="P1" s="63" t="s">
        <v>68</v>
      </c>
      <c r="Q1" s="63" t="s">
        <v>69</v>
      </c>
      <c r="R1" s="63" t="s">
        <v>70</v>
      </c>
      <c r="S1" s="63" t="s">
        <v>71</v>
      </c>
      <c r="T1" s="63" t="s">
        <v>72</v>
      </c>
      <c r="U1" s="63" t="s">
        <v>73</v>
      </c>
      <c r="V1" s="63" t="s">
        <v>74</v>
      </c>
      <c r="W1" s="63" t="s">
        <v>75</v>
      </c>
      <c r="X1" s="63" t="s">
        <v>76</v>
      </c>
      <c r="Y1" s="63" t="s">
        <v>77</v>
      </c>
      <c r="Z1" s="63" t="s">
        <v>78</v>
      </c>
      <c r="AA1" s="63" t="s">
        <v>79</v>
      </c>
      <c r="AB1" s="63" t="s">
        <v>80</v>
      </c>
      <c r="AC1" s="63" t="s">
        <v>81</v>
      </c>
      <c r="AD1" s="63" t="s">
        <v>82</v>
      </c>
      <c r="AE1" s="63" t="s">
        <v>83</v>
      </c>
      <c r="AF1" s="63" t="s">
        <v>84</v>
      </c>
      <c r="AG1" s="63" t="s">
        <v>85</v>
      </c>
      <c r="AH1" s="63" t="s">
        <v>86</v>
      </c>
      <c r="AI1" s="63" t="s">
        <v>87</v>
      </c>
      <c r="AJ1" s="63" t="s">
        <v>87</v>
      </c>
      <c r="AK1" s="63" t="s">
        <v>87</v>
      </c>
      <c r="AL1" s="63" t="s">
        <v>143</v>
      </c>
      <c r="AM1" s="63" t="s">
        <v>144</v>
      </c>
      <c r="AN1" s="63" t="s">
        <v>142</v>
      </c>
      <c r="AO1" s="63"/>
      <c r="AP1" s="63"/>
    </row>
    <row r="2" spans="1:42" s="25" customFormat="1" ht="16.5" customHeight="1">
      <c r="A2" s="25">
        <v>1</v>
      </c>
      <c r="B2" s="92"/>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71"/>
      <c r="AJ2" s="71"/>
      <c r="AK2" s="71"/>
      <c r="AL2" s="28" t="str">
        <f>IF(E2="","",E2+F2/60+24)</f>
        <v/>
      </c>
      <c r="AM2" s="28" t="str">
        <f>IF(G2="","",G2+H2/60)</f>
        <v/>
      </c>
      <c r="AN2" s="29" t="str">
        <f>IF(OR(E2="",G2=""),"",AL2-AM2)</f>
        <v/>
      </c>
    </row>
    <row r="3" spans="1:42" s="25" customFormat="1" ht="17.100000000000001" customHeight="1">
      <c r="A3" s="25">
        <v>2</v>
      </c>
      <c r="B3" s="92"/>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71"/>
      <c r="AJ3" s="71"/>
      <c r="AK3" s="71"/>
      <c r="AL3" s="28" t="str">
        <f t="shared" ref="AL3" si="0">IF(E3="","",E3+F3/60+24)</f>
        <v/>
      </c>
      <c r="AM3" s="28" t="str">
        <f t="shared" ref="AM3" si="1">IF(G3="","",G3+H3/60)</f>
        <v/>
      </c>
      <c r="AN3" s="29" t="str">
        <f t="shared" ref="AN3" si="2">IF(OR(E3="",G3=""),"",AL3-AM3)</f>
        <v/>
      </c>
    </row>
    <row r="4" spans="1:42" s="25" customFormat="1" ht="17.100000000000001" customHeight="1">
      <c r="A4" s="25">
        <v>3</v>
      </c>
      <c r="B4" s="9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71"/>
      <c r="AJ4" s="71"/>
      <c r="AK4" s="71"/>
      <c r="AL4" s="28" t="str">
        <f t="shared" ref="AL4:AL6" si="3">IF(E4="","",E4+F4/60+24)</f>
        <v/>
      </c>
      <c r="AM4" s="28" t="str">
        <f t="shared" ref="AM4:AM6" si="4">IF(G4="","",G4+H4/60)</f>
        <v/>
      </c>
      <c r="AN4" s="29" t="str">
        <f t="shared" ref="AN4:AN6" si="5">IF(OR(E4="",G4=""),"",AL4-AM4)</f>
        <v/>
      </c>
    </row>
    <row r="5" spans="1:42" s="25" customFormat="1" ht="17.100000000000001" customHeight="1">
      <c r="A5" s="25">
        <v>4</v>
      </c>
      <c r="B5" s="92"/>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71"/>
      <c r="AJ5" s="71"/>
      <c r="AK5" s="71"/>
      <c r="AL5" s="28" t="str">
        <f t="shared" si="3"/>
        <v/>
      </c>
      <c r="AM5" s="28" t="str">
        <f t="shared" si="4"/>
        <v/>
      </c>
      <c r="AN5" s="29" t="str">
        <f t="shared" si="5"/>
        <v/>
      </c>
    </row>
    <row r="6" spans="1:42" s="25" customFormat="1" ht="17.100000000000001" customHeight="1">
      <c r="A6" s="25">
        <v>5</v>
      </c>
      <c r="B6" s="9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71"/>
      <c r="AJ6" s="71"/>
      <c r="AK6" s="71"/>
      <c r="AL6" s="28" t="str">
        <f t="shared" si="3"/>
        <v/>
      </c>
      <c r="AM6" s="28" t="str">
        <f t="shared" si="4"/>
        <v/>
      </c>
      <c r="AN6" s="29" t="str">
        <f t="shared" si="5"/>
        <v/>
      </c>
    </row>
    <row r="7" spans="1:42" s="25" customFormat="1" ht="17.100000000000001" customHeight="1">
      <c r="A7" s="25">
        <v>6</v>
      </c>
      <c r="B7" s="92"/>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71"/>
      <c r="AJ7" s="71"/>
      <c r="AK7" s="71"/>
      <c r="AL7" s="28" t="str">
        <f t="shared" ref="AL7:AL8" si="6">IF(E7="","",E7+F7/60+24)</f>
        <v/>
      </c>
      <c r="AM7" s="28" t="str">
        <f t="shared" ref="AM7:AM8" si="7">IF(G7="","",G7+H7/60)</f>
        <v/>
      </c>
      <c r="AN7" s="29" t="str">
        <f t="shared" ref="AN7:AN8" si="8">IF(OR(E7="",G7=""),"",AL7-AM7)</f>
        <v/>
      </c>
    </row>
    <row r="8" spans="1:42" s="25" customFormat="1" ht="17.100000000000001" customHeight="1">
      <c r="A8" s="25">
        <v>7</v>
      </c>
      <c r="B8" s="92"/>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71"/>
      <c r="AJ8" s="71"/>
      <c r="AK8" s="71"/>
      <c r="AL8" s="28" t="str">
        <f t="shared" si="6"/>
        <v/>
      </c>
      <c r="AM8" s="28" t="str">
        <f t="shared" si="7"/>
        <v/>
      </c>
      <c r="AN8" s="29" t="str">
        <f t="shared" si="8"/>
        <v/>
      </c>
    </row>
    <row r="9" spans="1:42" s="25" customFormat="1" ht="17.100000000000001" customHeight="1">
      <c r="A9" s="25">
        <v>8</v>
      </c>
      <c r="B9" s="92"/>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71"/>
      <c r="AJ9" s="71"/>
      <c r="AK9" s="71"/>
      <c r="AL9" s="26" t="str">
        <f t="shared" ref="AL9:AL68" si="9">IF(E9="","",E9+F9/60+24)</f>
        <v/>
      </c>
      <c r="AM9" s="26" t="str">
        <f t="shared" ref="AM9:AM68" si="10">IF(G9="","",G9+H9/60)</f>
        <v/>
      </c>
      <c r="AN9" s="24" t="str">
        <f t="shared" ref="AN9:AN68" si="11">IF(OR(E9="",G9=""),"",AL9-AM9)</f>
        <v/>
      </c>
    </row>
    <row r="10" spans="1:42" s="25" customFormat="1" ht="17.100000000000001" customHeight="1">
      <c r="A10" s="25">
        <v>9</v>
      </c>
      <c r="B10" s="92"/>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71"/>
      <c r="AJ10" s="71"/>
      <c r="AK10" s="71"/>
      <c r="AL10" s="26" t="str">
        <f t="shared" si="9"/>
        <v/>
      </c>
      <c r="AM10" s="26" t="str">
        <f t="shared" si="10"/>
        <v/>
      </c>
      <c r="AN10" s="24" t="str">
        <f t="shared" si="11"/>
        <v/>
      </c>
    </row>
    <row r="11" spans="1:42" s="25" customFormat="1" ht="17.100000000000001" customHeight="1">
      <c r="A11" s="25">
        <v>10</v>
      </c>
      <c r="B11" s="92"/>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71"/>
      <c r="AJ11" s="71"/>
      <c r="AK11" s="71"/>
      <c r="AL11" s="26" t="str">
        <f t="shared" si="9"/>
        <v/>
      </c>
      <c r="AM11" s="26" t="str">
        <f t="shared" si="10"/>
        <v/>
      </c>
      <c r="AN11" s="24" t="str">
        <f t="shared" si="11"/>
        <v/>
      </c>
    </row>
    <row r="12" spans="1:42" s="25" customFormat="1" ht="17.100000000000001" customHeight="1">
      <c r="A12" s="25">
        <v>11</v>
      </c>
      <c r="B12" s="92"/>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71"/>
      <c r="AJ12" s="71"/>
      <c r="AK12" s="71"/>
      <c r="AL12" s="26" t="str">
        <f t="shared" si="9"/>
        <v/>
      </c>
      <c r="AM12" s="26" t="str">
        <f t="shared" si="10"/>
        <v/>
      </c>
      <c r="AN12" s="24" t="str">
        <f t="shared" si="11"/>
        <v/>
      </c>
    </row>
    <row r="13" spans="1:42" s="25" customFormat="1" ht="17.100000000000001" customHeight="1">
      <c r="A13" s="25">
        <v>12</v>
      </c>
      <c r="B13" s="92"/>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71"/>
      <c r="AJ13" s="71"/>
      <c r="AK13" s="71"/>
      <c r="AL13" s="26" t="str">
        <f t="shared" si="9"/>
        <v/>
      </c>
      <c r="AM13" s="26" t="str">
        <f t="shared" si="10"/>
        <v/>
      </c>
      <c r="AN13" s="24" t="str">
        <f t="shared" si="11"/>
        <v/>
      </c>
    </row>
    <row r="14" spans="1:42" s="25" customFormat="1" ht="17.100000000000001" customHeight="1">
      <c r="A14" s="25">
        <v>13</v>
      </c>
      <c r="B14" s="92"/>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71"/>
      <c r="AJ14" s="71"/>
      <c r="AK14" s="71"/>
      <c r="AL14" s="26" t="str">
        <f t="shared" si="9"/>
        <v/>
      </c>
      <c r="AM14" s="26" t="str">
        <f t="shared" si="10"/>
        <v/>
      </c>
      <c r="AN14" s="24" t="str">
        <f t="shared" si="11"/>
        <v/>
      </c>
    </row>
    <row r="15" spans="1:42" s="25" customFormat="1" ht="17.100000000000001" customHeight="1">
      <c r="A15" s="25">
        <v>14</v>
      </c>
      <c r="B15" s="92"/>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71"/>
      <c r="AJ15" s="71"/>
      <c r="AK15" s="71"/>
      <c r="AL15" s="26" t="str">
        <f t="shared" si="9"/>
        <v/>
      </c>
      <c r="AM15" s="26" t="str">
        <f t="shared" si="10"/>
        <v/>
      </c>
      <c r="AN15" s="24" t="str">
        <f t="shared" si="11"/>
        <v/>
      </c>
    </row>
    <row r="16" spans="1:42" s="25" customFormat="1" ht="17.100000000000001" customHeight="1">
      <c r="A16" s="25">
        <v>15</v>
      </c>
      <c r="B16" s="92"/>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71"/>
      <c r="AJ16" s="71"/>
      <c r="AK16" s="71"/>
      <c r="AL16" s="26" t="str">
        <f t="shared" si="9"/>
        <v/>
      </c>
      <c r="AM16" s="26" t="str">
        <f t="shared" si="10"/>
        <v/>
      </c>
      <c r="AN16" s="24" t="str">
        <f t="shared" si="11"/>
        <v/>
      </c>
    </row>
    <row r="17" spans="1:40" s="25" customFormat="1" ht="17.100000000000001" customHeight="1">
      <c r="A17" s="25">
        <v>16</v>
      </c>
      <c r="B17" s="92"/>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71"/>
      <c r="AJ17" s="71"/>
      <c r="AK17" s="71"/>
      <c r="AL17" s="26" t="str">
        <f>IF(E17="","",E17+F17/60+24)</f>
        <v/>
      </c>
      <c r="AM17" s="26" t="str">
        <f>IF(G17="","",G17+H17/60)</f>
        <v/>
      </c>
      <c r="AN17" s="24" t="str">
        <f>IF(OR(E17="",G17=""),"",AL17-AM17)</f>
        <v/>
      </c>
    </row>
    <row r="18" spans="1:40" s="25" customFormat="1" ht="17.100000000000001" customHeight="1">
      <c r="A18" s="25">
        <v>17</v>
      </c>
      <c r="B18" s="92"/>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71"/>
      <c r="AJ18" s="71"/>
      <c r="AK18" s="71"/>
      <c r="AL18" s="26" t="str">
        <f>IF(E18="","",E18+F18/60+24)</f>
        <v/>
      </c>
      <c r="AM18" s="26" t="str">
        <f>IF(G18="","",G18+H18/60)</f>
        <v/>
      </c>
      <c r="AN18" s="24" t="str">
        <f>IF(OR(E18="",G18=""),"",AL18-AM18)</f>
        <v/>
      </c>
    </row>
    <row r="19" spans="1:40" s="25" customFormat="1" ht="17.100000000000001" customHeight="1">
      <c r="A19" s="25">
        <v>18</v>
      </c>
      <c r="B19" s="92"/>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71"/>
      <c r="AJ19" s="71"/>
      <c r="AK19" s="71"/>
      <c r="AL19" s="26" t="str">
        <f t="shared" si="9"/>
        <v/>
      </c>
      <c r="AM19" s="26" t="str">
        <f t="shared" si="10"/>
        <v/>
      </c>
      <c r="AN19" s="24" t="str">
        <f t="shared" si="11"/>
        <v/>
      </c>
    </row>
    <row r="20" spans="1:40" s="25" customFormat="1" ht="17.100000000000001" customHeight="1">
      <c r="A20" s="25">
        <v>19</v>
      </c>
      <c r="B20" s="92"/>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71"/>
      <c r="AJ20" s="71"/>
      <c r="AK20" s="71"/>
      <c r="AL20" s="26" t="str">
        <f t="shared" si="9"/>
        <v/>
      </c>
      <c r="AM20" s="26" t="str">
        <f t="shared" si="10"/>
        <v/>
      </c>
      <c r="AN20" s="24" t="str">
        <f t="shared" si="11"/>
        <v/>
      </c>
    </row>
    <row r="21" spans="1:40" s="25" customFormat="1" ht="17.100000000000001" customHeight="1">
      <c r="A21" s="25">
        <v>20</v>
      </c>
      <c r="B21" s="92"/>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71"/>
      <c r="AJ21" s="71"/>
      <c r="AK21" s="71"/>
      <c r="AL21" s="26" t="str">
        <f t="shared" si="9"/>
        <v/>
      </c>
      <c r="AM21" s="26" t="str">
        <f t="shared" si="10"/>
        <v/>
      </c>
      <c r="AN21" s="24" t="str">
        <f t="shared" si="11"/>
        <v/>
      </c>
    </row>
    <row r="22" spans="1:40" s="25" customFormat="1" ht="17.100000000000001" customHeight="1">
      <c r="A22" s="25">
        <v>21</v>
      </c>
      <c r="B22" s="92"/>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71"/>
      <c r="AJ22" s="71"/>
      <c r="AK22" s="71"/>
      <c r="AL22" s="26" t="str">
        <f t="shared" si="9"/>
        <v/>
      </c>
      <c r="AM22" s="26" t="str">
        <f t="shared" si="10"/>
        <v/>
      </c>
      <c r="AN22" s="24" t="str">
        <f t="shared" si="11"/>
        <v/>
      </c>
    </row>
    <row r="23" spans="1:40" s="25" customFormat="1" ht="17.100000000000001" customHeight="1">
      <c r="A23" s="25">
        <v>22</v>
      </c>
      <c r="B23" s="92"/>
      <c r="C23" s="89"/>
      <c r="D23" s="89"/>
      <c r="E23" s="89"/>
      <c r="F23" s="89"/>
      <c r="G23" s="89"/>
      <c r="H23" s="89"/>
      <c r="I23" s="71"/>
      <c r="J23" s="71"/>
      <c r="K23" s="71"/>
      <c r="L23" s="71"/>
      <c r="M23" s="89"/>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26" t="str">
        <f t="shared" si="9"/>
        <v/>
      </c>
      <c r="AM23" s="26" t="str">
        <f t="shared" si="10"/>
        <v/>
      </c>
      <c r="AN23" s="24" t="str">
        <f t="shared" si="11"/>
        <v/>
      </c>
    </row>
    <row r="24" spans="1:40" s="25" customFormat="1" ht="17.100000000000001" customHeight="1">
      <c r="A24" s="25">
        <v>23</v>
      </c>
      <c r="B24" s="92"/>
      <c r="C24" s="89"/>
      <c r="D24" s="89"/>
      <c r="E24" s="89"/>
      <c r="F24" s="89"/>
      <c r="G24" s="89"/>
      <c r="H24" s="89"/>
      <c r="I24" s="71"/>
      <c r="J24" s="71"/>
      <c r="K24" s="71"/>
      <c r="L24" s="71"/>
      <c r="M24" s="89"/>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26" t="str">
        <f t="shared" si="9"/>
        <v/>
      </c>
      <c r="AM24" s="26" t="str">
        <f t="shared" si="10"/>
        <v/>
      </c>
      <c r="AN24" s="24" t="str">
        <f t="shared" si="11"/>
        <v/>
      </c>
    </row>
    <row r="25" spans="1:40" s="25" customFormat="1" ht="17.100000000000001" customHeight="1">
      <c r="A25" s="25">
        <v>24</v>
      </c>
      <c r="B25" s="92"/>
      <c r="C25" s="89"/>
      <c r="D25" s="89"/>
      <c r="E25" s="89"/>
      <c r="F25" s="89"/>
      <c r="G25" s="89"/>
      <c r="H25" s="89"/>
      <c r="I25" s="71"/>
      <c r="J25" s="71"/>
      <c r="K25" s="71"/>
      <c r="L25" s="71"/>
      <c r="M25" s="89"/>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26" t="str">
        <f t="shared" si="9"/>
        <v/>
      </c>
      <c r="AM25" s="26" t="str">
        <f t="shared" si="10"/>
        <v/>
      </c>
      <c r="AN25" s="24" t="str">
        <f t="shared" si="11"/>
        <v/>
      </c>
    </row>
    <row r="26" spans="1:40" s="25" customFormat="1" ht="17.100000000000001" customHeight="1">
      <c r="A26" s="25">
        <v>25</v>
      </c>
      <c r="B26" s="92"/>
      <c r="C26" s="89"/>
      <c r="D26" s="89"/>
      <c r="E26" s="89"/>
      <c r="F26" s="89"/>
      <c r="G26" s="89"/>
      <c r="H26" s="89"/>
      <c r="I26" s="71"/>
      <c r="J26" s="71"/>
      <c r="K26" s="71"/>
      <c r="L26" s="71"/>
      <c r="M26" s="89"/>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26" t="str">
        <f t="shared" si="9"/>
        <v/>
      </c>
      <c r="AM26" s="26" t="str">
        <f t="shared" si="10"/>
        <v/>
      </c>
      <c r="AN26" s="24" t="str">
        <f t="shared" si="11"/>
        <v/>
      </c>
    </row>
    <row r="27" spans="1:40" s="25" customFormat="1" ht="17.100000000000001" customHeight="1">
      <c r="A27" s="25">
        <v>26</v>
      </c>
      <c r="B27" s="92"/>
      <c r="C27" s="89"/>
      <c r="D27" s="89"/>
      <c r="E27" s="71"/>
      <c r="F27" s="71"/>
      <c r="G27" s="89"/>
      <c r="H27" s="89"/>
      <c r="I27" s="71"/>
      <c r="J27" s="71"/>
      <c r="K27" s="71"/>
      <c r="L27" s="71"/>
      <c r="M27" s="89"/>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26" t="str">
        <f t="shared" si="9"/>
        <v/>
      </c>
      <c r="AM27" s="26" t="str">
        <f t="shared" si="10"/>
        <v/>
      </c>
      <c r="AN27" s="24" t="str">
        <f t="shared" si="11"/>
        <v/>
      </c>
    </row>
    <row r="28" spans="1:40" s="25" customFormat="1" ht="17.100000000000001" customHeight="1">
      <c r="A28" s="25">
        <v>27</v>
      </c>
      <c r="B28" s="92"/>
      <c r="C28" s="89"/>
      <c r="D28" s="89"/>
      <c r="E28" s="71"/>
      <c r="F28" s="71"/>
      <c r="G28" s="89"/>
      <c r="H28" s="89"/>
      <c r="I28" s="71"/>
      <c r="J28" s="71"/>
      <c r="K28" s="71"/>
      <c r="L28" s="71"/>
      <c r="M28" s="89"/>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26" t="str">
        <f t="shared" si="9"/>
        <v/>
      </c>
      <c r="AM28" s="26" t="str">
        <f t="shared" si="10"/>
        <v/>
      </c>
      <c r="AN28" s="24" t="str">
        <f t="shared" si="11"/>
        <v/>
      </c>
    </row>
    <row r="29" spans="1:40" s="25" customFormat="1" ht="17.100000000000001" customHeight="1">
      <c r="A29" s="25">
        <v>28</v>
      </c>
      <c r="B29" s="92"/>
      <c r="C29" s="89"/>
      <c r="D29" s="89"/>
      <c r="E29" s="71"/>
      <c r="F29" s="71"/>
      <c r="G29" s="89"/>
      <c r="H29" s="89"/>
      <c r="I29" s="71"/>
      <c r="J29" s="71"/>
      <c r="K29" s="71"/>
      <c r="L29" s="71"/>
      <c r="M29" s="89"/>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26" t="str">
        <f t="shared" si="9"/>
        <v/>
      </c>
      <c r="AM29" s="26" t="str">
        <f t="shared" si="10"/>
        <v/>
      </c>
      <c r="AN29" s="24" t="str">
        <f t="shared" si="11"/>
        <v/>
      </c>
    </row>
    <row r="30" spans="1:40" s="25" customFormat="1" ht="17.100000000000001" customHeight="1">
      <c r="A30" s="25">
        <v>29</v>
      </c>
      <c r="B30" s="92"/>
      <c r="C30" s="89"/>
      <c r="D30" s="89"/>
      <c r="E30" s="71"/>
      <c r="F30" s="71"/>
      <c r="G30" s="89"/>
      <c r="H30" s="89"/>
      <c r="I30" s="71"/>
      <c r="J30" s="71"/>
      <c r="K30" s="71"/>
      <c r="L30" s="71"/>
      <c r="M30" s="89"/>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26" t="str">
        <f t="shared" si="9"/>
        <v/>
      </c>
      <c r="AM30" s="26" t="str">
        <f t="shared" si="10"/>
        <v/>
      </c>
      <c r="AN30" s="24" t="str">
        <f t="shared" si="11"/>
        <v/>
      </c>
    </row>
    <row r="31" spans="1:40" s="25" customFormat="1" ht="17.100000000000001" customHeight="1">
      <c r="A31" s="25">
        <v>30</v>
      </c>
      <c r="B31" s="92"/>
      <c r="C31" s="89"/>
      <c r="D31" s="89"/>
      <c r="E31" s="71"/>
      <c r="F31" s="71"/>
      <c r="G31" s="89"/>
      <c r="H31" s="89"/>
      <c r="I31" s="71"/>
      <c r="J31" s="71"/>
      <c r="K31" s="71"/>
      <c r="L31" s="71"/>
      <c r="M31" s="89"/>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26" t="str">
        <f t="shared" si="9"/>
        <v/>
      </c>
      <c r="AM31" s="26" t="str">
        <f t="shared" si="10"/>
        <v/>
      </c>
      <c r="AN31" s="24" t="str">
        <f t="shared" si="11"/>
        <v/>
      </c>
    </row>
    <row r="32" spans="1:40" s="25" customFormat="1" ht="17.100000000000001" customHeight="1">
      <c r="A32" s="25">
        <v>31</v>
      </c>
      <c r="B32" s="92"/>
      <c r="C32" s="89"/>
      <c r="D32" s="89"/>
      <c r="E32" s="71"/>
      <c r="F32" s="71"/>
      <c r="G32" s="89"/>
      <c r="H32" s="89"/>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26" t="str">
        <f t="shared" si="9"/>
        <v/>
      </c>
      <c r="AM32" s="26" t="str">
        <f t="shared" si="10"/>
        <v/>
      </c>
      <c r="AN32" s="24" t="str">
        <f t="shared" si="11"/>
        <v/>
      </c>
    </row>
    <row r="33" spans="1:40" s="25" customFormat="1" ht="17.100000000000001" customHeight="1">
      <c r="A33" s="25">
        <v>32</v>
      </c>
      <c r="B33" s="92"/>
      <c r="C33" s="89"/>
      <c r="D33" s="89"/>
      <c r="E33" s="71"/>
      <c r="F33" s="71"/>
      <c r="G33" s="89"/>
      <c r="H33" s="89"/>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26" t="str">
        <f t="shared" si="9"/>
        <v/>
      </c>
      <c r="AM33" s="26" t="str">
        <f t="shared" si="10"/>
        <v/>
      </c>
      <c r="AN33" s="24" t="str">
        <f t="shared" si="11"/>
        <v/>
      </c>
    </row>
    <row r="34" spans="1:40" s="25" customFormat="1" ht="17.100000000000001" customHeight="1">
      <c r="A34" s="25">
        <v>33</v>
      </c>
      <c r="B34" s="92"/>
      <c r="C34" s="89"/>
      <c r="D34" s="89"/>
      <c r="E34" s="71"/>
      <c r="F34" s="71"/>
      <c r="G34" s="89"/>
      <c r="H34" s="89"/>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26" t="str">
        <f t="shared" si="9"/>
        <v/>
      </c>
      <c r="AM34" s="26" t="str">
        <f t="shared" si="10"/>
        <v/>
      </c>
      <c r="AN34" s="24" t="str">
        <f t="shared" si="11"/>
        <v/>
      </c>
    </row>
    <row r="35" spans="1:40" s="25" customFormat="1" ht="17.100000000000001" customHeight="1">
      <c r="A35" s="25">
        <v>34</v>
      </c>
      <c r="B35" s="92"/>
      <c r="C35" s="89"/>
      <c r="D35" s="89"/>
      <c r="E35" s="71"/>
      <c r="F35" s="71"/>
      <c r="G35" s="89"/>
      <c r="H35" s="89"/>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26" t="str">
        <f t="shared" si="9"/>
        <v/>
      </c>
      <c r="AM35" s="26" t="str">
        <f t="shared" si="10"/>
        <v/>
      </c>
      <c r="AN35" s="24" t="str">
        <f t="shared" si="11"/>
        <v/>
      </c>
    </row>
    <row r="36" spans="1:40" s="25" customFormat="1" ht="17.100000000000001" customHeight="1">
      <c r="A36" s="25">
        <v>35</v>
      </c>
      <c r="B36" s="92"/>
      <c r="C36" s="89"/>
      <c r="D36" s="89"/>
      <c r="E36" s="71"/>
      <c r="F36" s="71"/>
      <c r="G36" s="89"/>
      <c r="H36" s="89"/>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26" t="str">
        <f t="shared" si="9"/>
        <v/>
      </c>
      <c r="AM36" s="26" t="str">
        <f t="shared" si="10"/>
        <v/>
      </c>
      <c r="AN36" s="24" t="str">
        <f t="shared" si="11"/>
        <v/>
      </c>
    </row>
    <row r="37" spans="1:40" s="25" customFormat="1" ht="17.100000000000001" customHeight="1">
      <c r="A37" s="25">
        <v>36</v>
      </c>
      <c r="B37" s="92"/>
      <c r="C37" s="89"/>
      <c r="D37" s="89"/>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26" t="str">
        <f t="shared" si="9"/>
        <v/>
      </c>
      <c r="AM37" s="26" t="str">
        <f t="shared" si="10"/>
        <v/>
      </c>
      <c r="AN37" s="24" t="str">
        <f t="shared" si="11"/>
        <v/>
      </c>
    </row>
    <row r="38" spans="1:40" s="25" customFormat="1" ht="17.100000000000001" customHeight="1">
      <c r="A38" s="25">
        <v>37</v>
      </c>
      <c r="B38" s="92"/>
      <c r="C38" s="89"/>
      <c r="D38" s="89"/>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26" t="str">
        <f t="shared" si="9"/>
        <v/>
      </c>
      <c r="AM38" s="26" t="str">
        <f t="shared" si="10"/>
        <v/>
      </c>
      <c r="AN38" s="24" t="str">
        <f t="shared" si="11"/>
        <v/>
      </c>
    </row>
    <row r="39" spans="1:40" s="25" customFormat="1" ht="17.100000000000001" customHeight="1">
      <c r="A39" s="25">
        <v>38</v>
      </c>
      <c r="B39" s="71"/>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71"/>
      <c r="AJ39" s="71"/>
      <c r="AK39" s="71"/>
      <c r="AL39" s="26" t="str">
        <f t="shared" si="9"/>
        <v/>
      </c>
      <c r="AM39" s="26" t="str">
        <f t="shared" si="10"/>
        <v/>
      </c>
      <c r="AN39" s="24" t="str">
        <f t="shared" si="11"/>
        <v/>
      </c>
    </row>
    <row r="40" spans="1:40" s="25" customFormat="1" ht="17.100000000000001" customHeight="1">
      <c r="A40" s="25">
        <v>39</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71"/>
      <c r="AJ40" s="71"/>
      <c r="AK40" s="71"/>
      <c r="AL40" s="26" t="str">
        <f t="shared" si="9"/>
        <v/>
      </c>
      <c r="AM40" s="26" t="str">
        <f t="shared" si="10"/>
        <v/>
      </c>
      <c r="AN40" s="24" t="str">
        <f t="shared" si="11"/>
        <v/>
      </c>
    </row>
    <row r="41" spans="1:40" s="25" customFormat="1" ht="17.100000000000001" customHeight="1">
      <c r="A41" s="25">
        <v>40</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71"/>
      <c r="AJ41" s="71"/>
      <c r="AK41" s="71"/>
      <c r="AL41" s="26" t="str">
        <f t="shared" si="9"/>
        <v/>
      </c>
      <c r="AM41" s="26" t="str">
        <f t="shared" si="10"/>
        <v/>
      </c>
      <c r="AN41" s="24" t="str">
        <f t="shared" si="11"/>
        <v/>
      </c>
    </row>
    <row r="42" spans="1:40" s="25" customFormat="1" ht="17.100000000000001" customHeight="1">
      <c r="A42" s="25">
        <v>41</v>
      </c>
      <c r="B42" s="71"/>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71"/>
      <c r="AJ42" s="71"/>
      <c r="AK42" s="71"/>
      <c r="AL42" s="26" t="str">
        <f t="shared" si="9"/>
        <v/>
      </c>
      <c r="AM42" s="26" t="str">
        <f t="shared" si="10"/>
        <v/>
      </c>
      <c r="AN42" s="24" t="str">
        <f t="shared" si="11"/>
        <v/>
      </c>
    </row>
    <row r="43" spans="1:40" s="25" customFormat="1" ht="17.100000000000001" customHeight="1">
      <c r="A43" s="25">
        <v>42</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71"/>
      <c r="AJ43" s="71"/>
      <c r="AK43" s="71"/>
      <c r="AL43" s="26" t="str">
        <f t="shared" si="9"/>
        <v/>
      </c>
      <c r="AM43" s="26" t="str">
        <f t="shared" si="10"/>
        <v/>
      </c>
      <c r="AN43" s="24" t="str">
        <f t="shared" si="11"/>
        <v/>
      </c>
    </row>
    <row r="44" spans="1:40" s="25" customFormat="1" ht="17.100000000000001" customHeight="1">
      <c r="A44" s="25">
        <v>43</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71"/>
      <c r="AJ44" s="71"/>
      <c r="AK44" s="71"/>
      <c r="AL44" s="26" t="str">
        <f t="shared" si="9"/>
        <v/>
      </c>
      <c r="AM44" s="26" t="str">
        <f t="shared" si="10"/>
        <v/>
      </c>
      <c r="AN44" s="24" t="str">
        <f t="shared" si="11"/>
        <v/>
      </c>
    </row>
    <row r="45" spans="1:40" s="25" customFormat="1" ht="17.100000000000001" customHeight="1">
      <c r="A45" s="25">
        <v>44</v>
      </c>
      <c r="B45" s="71"/>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71"/>
      <c r="AJ45" s="71"/>
      <c r="AK45" s="71"/>
      <c r="AL45" s="26" t="str">
        <f t="shared" si="9"/>
        <v/>
      </c>
      <c r="AM45" s="26" t="str">
        <f t="shared" si="10"/>
        <v/>
      </c>
      <c r="AN45" s="24" t="str">
        <f t="shared" si="11"/>
        <v/>
      </c>
    </row>
    <row r="46" spans="1:40" s="25" customFormat="1" ht="17.100000000000001" customHeight="1">
      <c r="A46" s="25">
        <v>45</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71"/>
      <c r="AJ46" s="71"/>
      <c r="AK46" s="71"/>
      <c r="AL46" s="26" t="str">
        <f t="shared" si="9"/>
        <v/>
      </c>
      <c r="AM46" s="26" t="str">
        <f t="shared" si="10"/>
        <v/>
      </c>
      <c r="AN46" s="24" t="str">
        <f t="shared" si="11"/>
        <v/>
      </c>
    </row>
    <row r="47" spans="1:40" s="25" customFormat="1" ht="17.100000000000001" customHeight="1">
      <c r="A47" s="25">
        <v>46</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71"/>
      <c r="AJ47" s="71"/>
      <c r="AK47" s="71"/>
      <c r="AL47" s="26" t="str">
        <f t="shared" si="9"/>
        <v/>
      </c>
      <c r="AM47" s="26" t="str">
        <f t="shared" si="10"/>
        <v/>
      </c>
      <c r="AN47" s="24" t="str">
        <f t="shared" si="11"/>
        <v/>
      </c>
    </row>
    <row r="48" spans="1:40" s="25" customFormat="1" ht="17.100000000000001" customHeight="1">
      <c r="A48" s="25">
        <v>47</v>
      </c>
      <c r="B48" s="71"/>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71"/>
      <c r="AJ48" s="71"/>
      <c r="AK48" s="71"/>
      <c r="AL48" s="26" t="str">
        <f t="shared" si="9"/>
        <v/>
      </c>
      <c r="AM48" s="26" t="str">
        <f t="shared" si="10"/>
        <v/>
      </c>
      <c r="AN48" s="24" t="str">
        <f t="shared" si="11"/>
        <v/>
      </c>
    </row>
    <row r="49" spans="1:40" s="25" customFormat="1" ht="17.100000000000001" customHeight="1">
      <c r="A49" s="25">
        <v>48</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71"/>
      <c r="AJ49" s="71"/>
      <c r="AK49" s="71"/>
      <c r="AL49" s="26" t="str">
        <f t="shared" si="9"/>
        <v/>
      </c>
      <c r="AM49" s="26" t="str">
        <f t="shared" si="10"/>
        <v/>
      </c>
      <c r="AN49" s="24" t="str">
        <f t="shared" si="11"/>
        <v/>
      </c>
    </row>
    <row r="50" spans="1:40" s="25" customFormat="1" ht="17.100000000000001" customHeight="1">
      <c r="A50" s="25">
        <v>49</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71"/>
      <c r="AJ50" s="71"/>
      <c r="AK50" s="71"/>
      <c r="AL50" s="26" t="str">
        <f t="shared" si="9"/>
        <v/>
      </c>
      <c r="AM50" s="26" t="str">
        <f t="shared" si="10"/>
        <v/>
      </c>
      <c r="AN50" s="24" t="str">
        <f t="shared" si="11"/>
        <v/>
      </c>
    </row>
    <row r="51" spans="1:40" s="25" customFormat="1" ht="17.100000000000001" customHeight="1">
      <c r="A51" s="25">
        <v>50</v>
      </c>
      <c r="B51" s="71"/>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71"/>
      <c r="AJ51" s="71"/>
      <c r="AK51" s="71"/>
      <c r="AL51" s="26" t="str">
        <f t="shared" si="9"/>
        <v/>
      </c>
      <c r="AM51" s="26" t="str">
        <f t="shared" si="10"/>
        <v/>
      </c>
      <c r="AN51" s="24" t="str">
        <f t="shared" si="11"/>
        <v/>
      </c>
    </row>
    <row r="52" spans="1:40" s="25" customFormat="1" ht="17.100000000000001" customHeight="1">
      <c r="A52" s="25">
        <v>51</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71"/>
      <c r="AJ52" s="71"/>
      <c r="AK52" s="71"/>
      <c r="AL52" s="26" t="str">
        <f t="shared" si="9"/>
        <v/>
      </c>
      <c r="AM52" s="26" t="str">
        <f t="shared" si="10"/>
        <v/>
      </c>
      <c r="AN52" s="24" t="str">
        <f t="shared" si="11"/>
        <v/>
      </c>
    </row>
    <row r="53" spans="1:40" s="25" customFormat="1" ht="17.100000000000001" customHeight="1">
      <c r="A53" s="25">
        <v>52</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71"/>
      <c r="AJ53" s="71"/>
      <c r="AK53" s="71"/>
      <c r="AL53" s="26" t="str">
        <f t="shared" si="9"/>
        <v/>
      </c>
      <c r="AM53" s="26" t="str">
        <f t="shared" si="10"/>
        <v/>
      </c>
      <c r="AN53" s="24" t="str">
        <f t="shared" si="11"/>
        <v/>
      </c>
    </row>
    <row r="54" spans="1:40" s="25" customFormat="1" ht="17.100000000000001" customHeight="1">
      <c r="A54" s="25">
        <v>53</v>
      </c>
      <c r="B54" s="71"/>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71"/>
      <c r="AJ54" s="71"/>
      <c r="AK54" s="71"/>
      <c r="AL54" s="26" t="str">
        <f t="shared" si="9"/>
        <v/>
      </c>
      <c r="AM54" s="26" t="str">
        <f t="shared" si="10"/>
        <v/>
      </c>
      <c r="AN54" s="24" t="str">
        <f t="shared" si="11"/>
        <v/>
      </c>
    </row>
    <row r="55" spans="1:40" s="25" customFormat="1" ht="17.100000000000001" customHeight="1">
      <c r="A55" s="25">
        <v>54</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71"/>
      <c r="AJ55" s="71"/>
      <c r="AK55" s="71"/>
      <c r="AL55" s="26" t="str">
        <f t="shared" si="9"/>
        <v/>
      </c>
      <c r="AM55" s="26" t="str">
        <f t="shared" si="10"/>
        <v/>
      </c>
      <c r="AN55" s="24" t="str">
        <f t="shared" si="11"/>
        <v/>
      </c>
    </row>
    <row r="56" spans="1:40" s="25" customFormat="1" ht="17.100000000000001" customHeight="1">
      <c r="A56" s="25">
        <v>55</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71"/>
      <c r="AJ56" s="71"/>
      <c r="AK56" s="71"/>
      <c r="AL56" s="26" t="str">
        <f t="shared" si="9"/>
        <v/>
      </c>
      <c r="AM56" s="26" t="str">
        <f t="shared" si="10"/>
        <v/>
      </c>
      <c r="AN56" s="24" t="str">
        <f t="shared" si="11"/>
        <v/>
      </c>
    </row>
    <row r="57" spans="1:40" s="25" customFormat="1" ht="17.100000000000001" customHeight="1">
      <c r="A57" s="25">
        <v>56</v>
      </c>
      <c r="B57" s="71"/>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71"/>
      <c r="AJ57" s="71"/>
      <c r="AK57" s="71"/>
      <c r="AL57" s="26" t="str">
        <f t="shared" si="9"/>
        <v/>
      </c>
      <c r="AM57" s="26" t="str">
        <f t="shared" si="10"/>
        <v/>
      </c>
      <c r="AN57" s="24" t="str">
        <f t="shared" si="11"/>
        <v/>
      </c>
    </row>
    <row r="58" spans="1:40" s="25" customFormat="1" ht="17.100000000000001" customHeight="1">
      <c r="A58" s="25">
        <v>57</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71"/>
      <c r="AJ58" s="71"/>
      <c r="AK58" s="71"/>
      <c r="AL58" s="26" t="str">
        <f t="shared" si="9"/>
        <v/>
      </c>
      <c r="AM58" s="26" t="str">
        <f t="shared" si="10"/>
        <v/>
      </c>
      <c r="AN58" s="24" t="str">
        <f t="shared" si="11"/>
        <v/>
      </c>
    </row>
    <row r="59" spans="1:40" s="25" customFormat="1" ht="17.100000000000001" customHeight="1">
      <c r="A59" s="25">
        <v>58</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71"/>
      <c r="AJ59" s="71"/>
      <c r="AK59" s="71"/>
      <c r="AL59" s="26" t="str">
        <f t="shared" si="9"/>
        <v/>
      </c>
      <c r="AM59" s="26" t="str">
        <f t="shared" si="10"/>
        <v/>
      </c>
      <c r="AN59" s="24" t="str">
        <f t="shared" si="11"/>
        <v/>
      </c>
    </row>
    <row r="60" spans="1:40" s="25" customFormat="1" ht="17.100000000000001" customHeight="1">
      <c r="A60" s="25">
        <v>59</v>
      </c>
      <c r="B60" s="71"/>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71"/>
      <c r="AJ60" s="71"/>
      <c r="AK60" s="71"/>
      <c r="AL60" s="26" t="str">
        <f t="shared" si="9"/>
        <v/>
      </c>
      <c r="AM60" s="26" t="str">
        <f t="shared" si="10"/>
        <v/>
      </c>
      <c r="AN60" s="24" t="str">
        <f t="shared" si="11"/>
        <v/>
      </c>
    </row>
    <row r="61" spans="1:40" s="25" customFormat="1" ht="17.100000000000001" customHeight="1">
      <c r="A61" s="25">
        <v>60</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71"/>
      <c r="AJ61" s="71"/>
      <c r="AK61" s="71"/>
      <c r="AL61" s="26" t="str">
        <f t="shared" si="9"/>
        <v/>
      </c>
      <c r="AM61" s="26" t="str">
        <f t="shared" si="10"/>
        <v/>
      </c>
      <c r="AN61" s="24" t="str">
        <f t="shared" si="11"/>
        <v/>
      </c>
    </row>
    <row r="62" spans="1:40" s="25" customFormat="1" ht="17.100000000000001" customHeight="1">
      <c r="A62" s="25">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71"/>
      <c r="AJ62" s="71"/>
      <c r="AK62" s="71"/>
      <c r="AL62" s="26" t="str">
        <f t="shared" si="9"/>
        <v/>
      </c>
      <c r="AM62" s="26" t="str">
        <f t="shared" si="10"/>
        <v/>
      </c>
      <c r="AN62" s="24" t="str">
        <f t="shared" si="11"/>
        <v/>
      </c>
    </row>
    <row r="63" spans="1:40" s="25" customFormat="1" ht="17.100000000000001" customHeight="1">
      <c r="A63" s="25">
        <v>62</v>
      </c>
      <c r="B63" s="71"/>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71"/>
      <c r="AJ63" s="71"/>
      <c r="AK63" s="71"/>
      <c r="AL63" s="26" t="str">
        <f t="shared" si="9"/>
        <v/>
      </c>
      <c r="AM63" s="26" t="str">
        <f t="shared" si="10"/>
        <v/>
      </c>
      <c r="AN63" s="24" t="str">
        <f t="shared" si="11"/>
        <v/>
      </c>
    </row>
    <row r="64" spans="1:40" s="25" customFormat="1" ht="17.100000000000001" customHeight="1">
      <c r="A64" s="25">
        <v>63</v>
      </c>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71"/>
      <c r="AJ64" s="71"/>
      <c r="AK64" s="71"/>
      <c r="AL64" s="26" t="str">
        <f t="shared" si="9"/>
        <v/>
      </c>
      <c r="AM64" s="26" t="str">
        <f t="shared" si="10"/>
        <v/>
      </c>
      <c r="AN64" s="24" t="str">
        <f t="shared" si="11"/>
        <v/>
      </c>
    </row>
    <row r="65" spans="1:40" s="25" customFormat="1" ht="17.100000000000001" customHeight="1">
      <c r="A65" s="25">
        <v>64</v>
      </c>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71"/>
      <c r="AJ65" s="71"/>
      <c r="AK65" s="71"/>
      <c r="AL65" s="26" t="str">
        <f t="shared" si="9"/>
        <v/>
      </c>
      <c r="AM65" s="26" t="str">
        <f t="shared" si="10"/>
        <v/>
      </c>
      <c r="AN65" s="24" t="str">
        <f t="shared" si="11"/>
        <v/>
      </c>
    </row>
    <row r="66" spans="1:40" s="25" customFormat="1" ht="17.100000000000001" customHeight="1">
      <c r="A66" s="25">
        <v>65</v>
      </c>
      <c r="B66" s="71"/>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71"/>
      <c r="AJ66" s="71"/>
      <c r="AK66" s="71"/>
      <c r="AL66" s="26" t="str">
        <f t="shared" si="9"/>
        <v/>
      </c>
      <c r="AM66" s="26" t="str">
        <f t="shared" si="10"/>
        <v/>
      </c>
      <c r="AN66" s="24" t="str">
        <f t="shared" si="11"/>
        <v/>
      </c>
    </row>
    <row r="67" spans="1:40" s="25" customFormat="1" ht="17.100000000000001" customHeight="1">
      <c r="A67" s="25">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71"/>
      <c r="AJ67" s="71"/>
      <c r="AK67" s="71"/>
      <c r="AL67" s="26" t="str">
        <f t="shared" si="9"/>
        <v/>
      </c>
      <c r="AM67" s="26" t="str">
        <f t="shared" si="10"/>
        <v/>
      </c>
      <c r="AN67" s="24" t="str">
        <f t="shared" si="11"/>
        <v/>
      </c>
    </row>
    <row r="68" spans="1:40" s="25" customFormat="1" ht="17.100000000000001" customHeight="1">
      <c r="A68" s="25">
        <v>67</v>
      </c>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71"/>
      <c r="AJ68" s="71"/>
      <c r="AK68" s="71"/>
      <c r="AL68" s="26" t="str">
        <f t="shared" si="9"/>
        <v/>
      </c>
      <c r="AM68" s="26" t="str">
        <f t="shared" si="10"/>
        <v/>
      </c>
      <c r="AN68" s="24" t="str">
        <f t="shared" si="11"/>
        <v/>
      </c>
    </row>
    <row r="69" spans="1:40" s="25" customFormat="1" ht="17.100000000000001" customHeight="1">
      <c r="A69" s="25">
        <v>68</v>
      </c>
      <c r="B69" s="71"/>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71"/>
      <c r="AJ69" s="71"/>
      <c r="AK69" s="71"/>
      <c r="AL69" s="26" t="str">
        <f t="shared" ref="AL69:AL132" si="12">IF(E69="","",E69+F69/60+24)</f>
        <v/>
      </c>
      <c r="AM69" s="26" t="str">
        <f t="shared" ref="AM69:AM132" si="13">IF(G69="","",G69+H69/60)</f>
        <v/>
      </c>
      <c r="AN69" s="24" t="str">
        <f t="shared" ref="AN69:AN132" si="14">IF(OR(E69="",G69=""),"",AL69-AM69)</f>
        <v/>
      </c>
    </row>
    <row r="70" spans="1:40" s="25" customFormat="1" ht="17.100000000000001" customHeight="1">
      <c r="A70" s="25">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71"/>
      <c r="AJ70" s="71"/>
      <c r="AK70" s="71"/>
      <c r="AL70" s="26" t="str">
        <f t="shared" si="12"/>
        <v/>
      </c>
      <c r="AM70" s="26" t="str">
        <f t="shared" si="13"/>
        <v/>
      </c>
      <c r="AN70" s="24" t="str">
        <f t="shared" si="14"/>
        <v/>
      </c>
    </row>
    <row r="71" spans="1:40" s="25" customFormat="1" ht="17.100000000000001" customHeight="1">
      <c r="A71" s="25">
        <v>70</v>
      </c>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71"/>
      <c r="AJ71" s="71"/>
      <c r="AK71" s="71"/>
      <c r="AL71" s="26" t="str">
        <f t="shared" si="12"/>
        <v/>
      </c>
      <c r="AM71" s="26" t="str">
        <f t="shared" si="13"/>
        <v/>
      </c>
      <c r="AN71" s="24" t="str">
        <f t="shared" si="14"/>
        <v/>
      </c>
    </row>
    <row r="72" spans="1:40" s="25" customFormat="1" ht="17.100000000000001" customHeight="1">
      <c r="A72" s="25">
        <v>71</v>
      </c>
      <c r="B72" s="71"/>
      <c r="C72" s="89"/>
      <c r="D72" s="89"/>
      <c r="E72" s="71"/>
      <c r="F72" s="71"/>
      <c r="G72" s="71"/>
      <c r="H72" s="71"/>
      <c r="I72" s="71"/>
      <c r="J72" s="71"/>
      <c r="K72" s="71"/>
      <c r="L72" s="89"/>
      <c r="M72" s="89"/>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26" t="str">
        <f t="shared" si="12"/>
        <v/>
      </c>
      <c r="AM72" s="26" t="str">
        <f t="shared" si="13"/>
        <v/>
      </c>
      <c r="AN72" s="24" t="str">
        <f t="shared" si="14"/>
        <v/>
      </c>
    </row>
    <row r="73" spans="1:40" s="25" customFormat="1" ht="17.100000000000001" customHeight="1">
      <c r="A73" s="25">
        <v>72</v>
      </c>
      <c r="B73" s="89"/>
      <c r="C73" s="89"/>
      <c r="D73" s="89"/>
      <c r="E73" s="71"/>
      <c r="F73" s="71"/>
      <c r="G73" s="71"/>
      <c r="H73" s="71"/>
      <c r="I73" s="71"/>
      <c r="J73" s="71"/>
      <c r="K73" s="71"/>
      <c r="L73" s="89"/>
      <c r="M73" s="89"/>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26" t="str">
        <f t="shared" si="12"/>
        <v/>
      </c>
      <c r="AM73" s="26" t="str">
        <f t="shared" si="13"/>
        <v/>
      </c>
      <c r="AN73" s="24" t="str">
        <f t="shared" si="14"/>
        <v/>
      </c>
    </row>
    <row r="74" spans="1:40" s="25" customFormat="1" ht="17.100000000000001" customHeight="1">
      <c r="A74" s="25">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71"/>
      <c r="AJ74" s="71"/>
      <c r="AK74" s="71"/>
      <c r="AL74" s="26" t="str">
        <f t="shared" si="12"/>
        <v/>
      </c>
      <c r="AM74" s="26" t="str">
        <f t="shared" si="13"/>
        <v/>
      </c>
      <c r="AN74" s="24" t="str">
        <f t="shared" si="14"/>
        <v/>
      </c>
    </row>
    <row r="75" spans="1:40" s="25" customFormat="1" ht="17.100000000000001" customHeight="1">
      <c r="A75" s="25">
        <v>74</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71"/>
      <c r="AJ75" s="71"/>
      <c r="AK75" s="71"/>
      <c r="AL75" s="26" t="str">
        <f t="shared" si="12"/>
        <v/>
      </c>
      <c r="AM75" s="26" t="str">
        <f t="shared" si="13"/>
        <v/>
      </c>
      <c r="AN75" s="24" t="str">
        <f t="shared" si="14"/>
        <v/>
      </c>
    </row>
    <row r="76" spans="1:40" s="25" customFormat="1" ht="17.100000000000001" customHeight="1">
      <c r="A76" s="25">
        <v>75</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71"/>
      <c r="AJ76" s="71"/>
      <c r="AK76" s="71"/>
      <c r="AL76" s="26" t="str">
        <f t="shared" si="12"/>
        <v/>
      </c>
      <c r="AM76" s="26" t="str">
        <f t="shared" si="13"/>
        <v/>
      </c>
      <c r="AN76" s="24" t="str">
        <f t="shared" si="14"/>
        <v/>
      </c>
    </row>
    <row r="77" spans="1:40" s="25" customFormat="1" ht="17.100000000000001" customHeight="1">
      <c r="A77" s="25">
        <v>76</v>
      </c>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71"/>
      <c r="AJ77" s="71"/>
      <c r="AK77" s="71"/>
      <c r="AL77" s="26" t="str">
        <f t="shared" si="12"/>
        <v/>
      </c>
      <c r="AM77" s="26" t="str">
        <f t="shared" si="13"/>
        <v/>
      </c>
      <c r="AN77" s="24" t="str">
        <f t="shared" si="14"/>
        <v/>
      </c>
    </row>
    <row r="78" spans="1:40" s="25" customFormat="1" ht="17.100000000000001" customHeight="1">
      <c r="A78" s="25">
        <v>77</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71"/>
      <c r="AJ78" s="71"/>
      <c r="AK78" s="71"/>
      <c r="AL78" s="26" t="str">
        <f t="shared" si="12"/>
        <v/>
      </c>
      <c r="AM78" s="26" t="str">
        <f t="shared" si="13"/>
        <v/>
      </c>
      <c r="AN78" s="24" t="str">
        <f t="shared" si="14"/>
        <v/>
      </c>
    </row>
    <row r="79" spans="1:40" s="25" customFormat="1" ht="17.100000000000001" customHeight="1">
      <c r="A79" s="25">
        <v>78</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71"/>
      <c r="AJ79" s="71"/>
      <c r="AK79" s="71"/>
      <c r="AL79" s="26" t="str">
        <f t="shared" si="12"/>
        <v/>
      </c>
      <c r="AM79" s="26" t="str">
        <f t="shared" si="13"/>
        <v/>
      </c>
      <c r="AN79" s="24" t="str">
        <f t="shared" si="14"/>
        <v/>
      </c>
    </row>
    <row r="80" spans="1:40" s="25" customFormat="1" ht="17.100000000000001" customHeight="1">
      <c r="A80" s="25">
        <v>79</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71"/>
      <c r="AJ80" s="71"/>
      <c r="AK80" s="71"/>
      <c r="AL80" s="26" t="str">
        <f t="shared" si="12"/>
        <v/>
      </c>
      <c r="AM80" s="26" t="str">
        <f t="shared" si="13"/>
        <v/>
      </c>
      <c r="AN80" s="24" t="str">
        <f t="shared" si="14"/>
        <v/>
      </c>
    </row>
    <row r="81" spans="1:40" s="25" customFormat="1" ht="17.100000000000001" customHeight="1">
      <c r="A81" s="25">
        <v>80</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71"/>
      <c r="AJ81" s="71"/>
      <c r="AK81" s="71"/>
      <c r="AL81" s="26" t="str">
        <f t="shared" si="12"/>
        <v/>
      </c>
      <c r="AM81" s="26" t="str">
        <f t="shared" si="13"/>
        <v/>
      </c>
      <c r="AN81" s="24" t="str">
        <f t="shared" si="14"/>
        <v/>
      </c>
    </row>
    <row r="82" spans="1:40" s="25" customFormat="1" ht="17.100000000000001" customHeight="1">
      <c r="A82" s="25">
        <v>81</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71"/>
      <c r="AJ82" s="71"/>
      <c r="AK82" s="71"/>
      <c r="AL82" s="26" t="str">
        <f t="shared" si="12"/>
        <v/>
      </c>
      <c r="AM82" s="26" t="str">
        <f t="shared" si="13"/>
        <v/>
      </c>
      <c r="AN82" s="24" t="str">
        <f t="shared" si="14"/>
        <v/>
      </c>
    </row>
    <row r="83" spans="1:40" s="25" customFormat="1" ht="17.100000000000001" customHeight="1">
      <c r="A83" s="25">
        <v>82</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71"/>
      <c r="AJ83" s="71"/>
      <c r="AK83" s="71"/>
      <c r="AL83" s="26" t="str">
        <f t="shared" si="12"/>
        <v/>
      </c>
      <c r="AM83" s="26" t="str">
        <f t="shared" si="13"/>
        <v/>
      </c>
      <c r="AN83" s="24" t="str">
        <f t="shared" si="14"/>
        <v/>
      </c>
    </row>
    <row r="84" spans="1:40" s="25" customFormat="1" ht="17.100000000000001" customHeight="1">
      <c r="A84" s="25">
        <v>83</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71"/>
      <c r="AJ84" s="71"/>
      <c r="AK84" s="71"/>
      <c r="AL84" s="26" t="str">
        <f t="shared" si="12"/>
        <v/>
      </c>
      <c r="AM84" s="26" t="str">
        <f t="shared" si="13"/>
        <v/>
      </c>
      <c r="AN84" s="24" t="str">
        <f t="shared" si="14"/>
        <v/>
      </c>
    </row>
    <row r="85" spans="1:40" s="25" customFormat="1" ht="17.100000000000001" customHeight="1">
      <c r="A85" s="25">
        <v>84</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71"/>
      <c r="AJ85" s="71"/>
      <c r="AK85" s="71"/>
      <c r="AL85" s="26" t="str">
        <f t="shared" si="12"/>
        <v/>
      </c>
      <c r="AM85" s="26" t="str">
        <f t="shared" si="13"/>
        <v/>
      </c>
      <c r="AN85" s="24" t="str">
        <f t="shared" si="14"/>
        <v/>
      </c>
    </row>
    <row r="86" spans="1:40" s="25" customFormat="1" ht="17.100000000000001" customHeight="1">
      <c r="A86" s="25">
        <v>85</v>
      </c>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71"/>
      <c r="AJ86" s="71"/>
      <c r="AK86" s="71"/>
      <c r="AL86" s="26" t="str">
        <f t="shared" si="12"/>
        <v/>
      </c>
      <c r="AM86" s="26" t="str">
        <f t="shared" si="13"/>
        <v/>
      </c>
      <c r="AN86" s="24" t="str">
        <f t="shared" si="14"/>
        <v/>
      </c>
    </row>
    <row r="87" spans="1:40" s="25" customFormat="1" ht="17.100000000000001" customHeight="1">
      <c r="A87" s="25">
        <v>86</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71"/>
      <c r="AJ87" s="71"/>
      <c r="AK87" s="71"/>
      <c r="AL87" s="26" t="str">
        <f t="shared" si="12"/>
        <v/>
      </c>
      <c r="AM87" s="26" t="str">
        <f t="shared" si="13"/>
        <v/>
      </c>
      <c r="AN87" s="24" t="str">
        <f t="shared" si="14"/>
        <v/>
      </c>
    </row>
    <row r="88" spans="1:40" s="25" customFormat="1" ht="17.100000000000001" customHeight="1">
      <c r="A88" s="25">
        <v>87</v>
      </c>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71"/>
      <c r="AJ88" s="71"/>
      <c r="AK88" s="71"/>
      <c r="AL88" s="26" t="str">
        <f t="shared" si="12"/>
        <v/>
      </c>
      <c r="AM88" s="26" t="str">
        <f t="shared" si="13"/>
        <v/>
      </c>
      <c r="AN88" s="24" t="str">
        <f t="shared" si="14"/>
        <v/>
      </c>
    </row>
    <row r="89" spans="1:40" s="25" customFormat="1" ht="17.100000000000001" customHeight="1">
      <c r="A89" s="25">
        <v>88</v>
      </c>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71"/>
      <c r="AJ89" s="71"/>
      <c r="AK89" s="71"/>
      <c r="AL89" s="26" t="str">
        <f t="shared" si="12"/>
        <v/>
      </c>
      <c r="AM89" s="26" t="str">
        <f t="shared" si="13"/>
        <v/>
      </c>
      <c r="AN89" s="24" t="str">
        <f t="shared" si="14"/>
        <v/>
      </c>
    </row>
    <row r="90" spans="1:40" s="25" customFormat="1" ht="17.100000000000001" customHeight="1">
      <c r="A90" s="25">
        <v>89</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71"/>
      <c r="AJ90" s="71"/>
      <c r="AK90" s="71"/>
      <c r="AL90" s="26" t="str">
        <f t="shared" si="12"/>
        <v/>
      </c>
      <c r="AM90" s="26" t="str">
        <f t="shared" si="13"/>
        <v/>
      </c>
      <c r="AN90" s="24" t="str">
        <f t="shared" si="14"/>
        <v/>
      </c>
    </row>
    <row r="91" spans="1:40" s="25" customFormat="1" ht="17.100000000000001" customHeight="1">
      <c r="A91" s="25">
        <v>90</v>
      </c>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71"/>
      <c r="AJ91" s="71"/>
      <c r="AK91" s="71"/>
      <c r="AL91" s="26" t="str">
        <f t="shared" si="12"/>
        <v/>
      </c>
      <c r="AM91" s="26" t="str">
        <f t="shared" si="13"/>
        <v/>
      </c>
      <c r="AN91" s="24" t="str">
        <f t="shared" si="14"/>
        <v/>
      </c>
    </row>
    <row r="92" spans="1:40" s="25" customFormat="1" ht="17.100000000000001" customHeight="1">
      <c r="A92" s="25">
        <v>91</v>
      </c>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71"/>
      <c r="AJ92" s="71"/>
      <c r="AK92" s="71"/>
      <c r="AL92" s="26" t="str">
        <f t="shared" si="12"/>
        <v/>
      </c>
      <c r="AM92" s="26" t="str">
        <f t="shared" si="13"/>
        <v/>
      </c>
      <c r="AN92" s="24" t="str">
        <f t="shared" si="14"/>
        <v/>
      </c>
    </row>
    <row r="93" spans="1:40" s="25" customFormat="1" ht="17.100000000000001" customHeight="1">
      <c r="A93" s="25">
        <v>92</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71"/>
      <c r="AJ93" s="71"/>
      <c r="AK93" s="71"/>
      <c r="AL93" s="26" t="str">
        <f t="shared" si="12"/>
        <v/>
      </c>
      <c r="AM93" s="26" t="str">
        <f t="shared" si="13"/>
        <v/>
      </c>
      <c r="AN93" s="24" t="str">
        <f t="shared" si="14"/>
        <v/>
      </c>
    </row>
    <row r="94" spans="1:40" s="25" customFormat="1" ht="17.100000000000001" customHeight="1">
      <c r="A94" s="25">
        <v>93</v>
      </c>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71"/>
      <c r="AJ94" s="71"/>
      <c r="AK94" s="71"/>
      <c r="AL94" s="26" t="str">
        <f t="shared" si="12"/>
        <v/>
      </c>
      <c r="AM94" s="26" t="str">
        <f t="shared" si="13"/>
        <v/>
      </c>
      <c r="AN94" s="24" t="str">
        <f t="shared" si="14"/>
        <v/>
      </c>
    </row>
    <row r="95" spans="1:40" s="25" customFormat="1" ht="17.100000000000001" customHeight="1">
      <c r="A95" s="25">
        <v>94</v>
      </c>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71"/>
      <c r="AJ95" s="71"/>
      <c r="AK95" s="71"/>
      <c r="AL95" s="26" t="str">
        <f t="shared" si="12"/>
        <v/>
      </c>
      <c r="AM95" s="26" t="str">
        <f t="shared" si="13"/>
        <v/>
      </c>
      <c r="AN95" s="24" t="str">
        <f t="shared" si="14"/>
        <v/>
      </c>
    </row>
    <row r="96" spans="1:40" s="25" customFormat="1" ht="17.100000000000001" customHeight="1">
      <c r="A96" s="25">
        <v>95</v>
      </c>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71"/>
      <c r="AJ96" s="71"/>
      <c r="AK96" s="71"/>
      <c r="AL96" s="26" t="str">
        <f t="shared" si="12"/>
        <v/>
      </c>
      <c r="AM96" s="26" t="str">
        <f t="shared" si="13"/>
        <v/>
      </c>
      <c r="AN96" s="24" t="str">
        <f t="shared" si="14"/>
        <v/>
      </c>
    </row>
    <row r="97" spans="1:40" s="25" customFormat="1" ht="17.100000000000001" customHeight="1">
      <c r="A97" s="25">
        <v>96</v>
      </c>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71"/>
      <c r="AJ97" s="71"/>
      <c r="AK97" s="71"/>
      <c r="AL97" s="26" t="str">
        <f t="shared" si="12"/>
        <v/>
      </c>
      <c r="AM97" s="26" t="str">
        <f t="shared" si="13"/>
        <v/>
      </c>
      <c r="AN97" s="24" t="str">
        <f t="shared" si="14"/>
        <v/>
      </c>
    </row>
    <row r="98" spans="1:40" s="25" customFormat="1" ht="17.100000000000001" customHeight="1">
      <c r="A98" s="25">
        <v>97</v>
      </c>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71"/>
      <c r="AJ98" s="71"/>
      <c r="AK98" s="71"/>
      <c r="AL98" s="26" t="str">
        <f t="shared" si="12"/>
        <v/>
      </c>
      <c r="AM98" s="26" t="str">
        <f t="shared" si="13"/>
        <v/>
      </c>
      <c r="AN98" s="24" t="str">
        <f t="shared" si="14"/>
        <v/>
      </c>
    </row>
    <row r="99" spans="1:40" s="25" customFormat="1" ht="17.100000000000001" customHeight="1">
      <c r="A99" s="25">
        <v>98</v>
      </c>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71"/>
      <c r="AJ99" s="71"/>
      <c r="AK99" s="71"/>
      <c r="AL99" s="26" t="str">
        <f t="shared" si="12"/>
        <v/>
      </c>
      <c r="AM99" s="26" t="str">
        <f t="shared" si="13"/>
        <v/>
      </c>
      <c r="AN99" s="24" t="str">
        <f t="shared" si="14"/>
        <v/>
      </c>
    </row>
    <row r="100" spans="1:40" s="25" customFormat="1" ht="17.100000000000001" customHeight="1">
      <c r="A100" s="25">
        <v>99</v>
      </c>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71"/>
      <c r="AJ100" s="71"/>
      <c r="AK100" s="71"/>
      <c r="AL100" s="26" t="str">
        <f t="shared" si="12"/>
        <v/>
      </c>
      <c r="AM100" s="26" t="str">
        <f t="shared" si="13"/>
        <v/>
      </c>
      <c r="AN100" s="24" t="str">
        <f t="shared" si="14"/>
        <v/>
      </c>
    </row>
    <row r="101" spans="1:40" s="25" customFormat="1" ht="17.100000000000001" customHeight="1">
      <c r="A101" s="25">
        <v>100</v>
      </c>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71"/>
      <c r="AJ101" s="71"/>
      <c r="AK101" s="71"/>
      <c r="AL101" s="26" t="str">
        <f t="shared" si="12"/>
        <v/>
      </c>
      <c r="AM101" s="26" t="str">
        <f t="shared" si="13"/>
        <v/>
      </c>
      <c r="AN101" s="24" t="str">
        <f t="shared" si="14"/>
        <v/>
      </c>
    </row>
    <row r="102" spans="1:40" s="25" customFormat="1" ht="17.100000000000001" customHeight="1">
      <c r="A102" s="25">
        <v>101</v>
      </c>
      <c r="B102" s="71"/>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71"/>
      <c r="AJ102" s="71"/>
      <c r="AK102" s="71"/>
      <c r="AL102" s="26" t="str">
        <f t="shared" si="12"/>
        <v/>
      </c>
      <c r="AM102" s="26" t="str">
        <f t="shared" si="13"/>
        <v/>
      </c>
      <c r="AN102" s="24" t="str">
        <f t="shared" si="14"/>
        <v/>
      </c>
    </row>
    <row r="103" spans="1:40" s="25" customFormat="1" ht="17.100000000000001" customHeight="1">
      <c r="A103" s="25">
        <v>102</v>
      </c>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71"/>
      <c r="AJ103" s="71"/>
      <c r="AK103" s="71"/>
      <c r="AL103" s="26" t="str">
        <f t="shared" si="12"/>
        <v/>
      </c>
      <c r="AM103" s="26" t="str">
        <f t="shared" si="13"/>
        <v/>
      </c>
      <c r="AN103" s="24" t="str">
        <f t="shared" si="14"/>
        <v/>
      </c>
    </row>
    <row r="104" spans="1:40" s="25" customFormat="1" ht="17.100000000000001" customHeight="1">
      <c r="A104" s="25">
        <v>103</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71"/>
      <c r="AJ104" s="71"/>
      <c r="AK104" s="71"/>
      <c r="AL104" s="26" t="str">
        <f t="shared" si="12"/>
        <v/>
      </c>
      <c r="AM104" s="26" t="str">
        <f t="shared" si="13"/>
        <v/>
      </c>
      <c r="AN104" s="24" t="str">
        <f t="shared" si="14"/>
        <v/>
      </c>
    </row>
    <row r="105" spans="1:40" s="25" customFormat="1" ht="17.100000000000001" customHeight="1">
      <c r="A105" s="25">
        <v>104</v>
      </c>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71"/>
      <c r="AJ105" s="71"/>
      <c r="AK105" s="71"/>
      <c r="AL105" s="26" t="str">
        <f t="shared" si="12"/>
        <v/>
      </c>
      <c r="AM105" s="26" t="str">
        <f t="shared" si="13"/>
        <v/>
      </c>
      <c r="AN105" s="24" t="str">
        <f t="shared" si="14"/>
        <v/>
      </c>
    </row>
    <row r="106" spans="1:40" s="25" customFormat="1" ht="17.100000000000001" customHeight="1">
      <c r="A106" s="25">
        <v>105</v>
      </c>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71"/>
      <c r="AJ106" s="71"/>
      <c r="AK106" s="71"/>
      <c r="AL106" s="26" t="str">
        <f t="shared" si="12"/>
        <v/>
      </c>
      <c r="AM106" s="26" t="str">
        <f t="shared" si="13"/>
        <v/>
      </c>
      <c r="AN106" s="24" t="str">
        <f t="shared" si="14"/>
        <v/>
      </c>
    </row>
    <row r="107" spans="1:40" s="25" customFormat="1" ht="17.100000000000001" customHeight="1">
      <c r="A107" s="25">
        <v>106</v>
      </c>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71"/>
      <c r="AJ107" s="71"/>
      <c r="AK107" s="71"/>
      <c r="AL107" s="26" t="str">
        <f t="shared" si="12"/>
        <v/>
      </c>
      <c r="AM107" s="26" t="str">
        <f t="shared" si="13"/>
        <v/>
      </c>
      <c r="AN107" s="24" t="str">
        <f t="shared" si="14"/>
        <v/>
      </c>
    </row>
    <row r="108" spans="1:40" s="25" customFormat="1" ht="17.100000000000001" customHeight="1">
      <c r="A108" s="25">
        <v>107</v>
      </c>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71"/>
      <c r="AJ108" s="71"/>
      <c r="AK108" s="71"/>
      <c r="AL108" s="26" t="str">
        <f t="shared" si="12"/>
        <v/>
      </c>
      <c r="AM108" s="26" t="str">
        <f t="shared" si="13"/>
        <v/>
      </c>
      <c r="AN108" s="24" t="str">
        <f t="shared" si="14"/>
        <v/>
      </c>
    </row>
    <row r="109" spans="1:40" s="25" customFormat="1" ht="17.100000000000001" customHeight="1">
      <c r="A109" s="25">
        <v>108</v>
      </c>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71"/>
      <c r="AJ109" s="71"/>
      <c r="AK109" s="71"/>
      <c r="AL109" s="26" t="str">
        <f t="shared" si="12"/>
        <v/>
      </c>
      <c r="AM109" s="26" t="str">
        <f t="shared" si="13"/>
        <v/>
      </c>
      <c r="AN109" s="24" t="str">
        <f t="shared" si="14"/>
        <v/>
      </c>
    </row>
    <row r="110" spans="1:40" s="25" customFormat="1" ht="17.100000000000001" customHeight="1">
      <c r="A110" s="25">
        <v>109</v>
      </c>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71"/>
      <c r="AJ110" s="71"/>
      <c r="AK110" s="71"/>
      <c r="AL110" s="26" t="str">
        <f t="shared" si="12"/>
        <v/>
      </c>
      <c r="AM110" s="26" t="str">
        <f t="shared" si="13"/>
        <v/>
      </c>
      <c r="AN110" s="24" t="str">
        <f t="shared" si="14"/>
        <v/>
      </c>
    </row>
    <row r="111" spans="1:40" s="25" customFormat="1" ht="17.100000000000001" customHeight="1">
      <c r="A111" s="25">
        <v>110</v>
      </c>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71"/>
      <c r="AJ111" s="71"/>
      <c r="AK111" s="71"/>
      <c r="AL111" s="26" t="str">
        <f t="shared" si="12"/>
        <v/>
      </c>
      <c r="AM111" s="26" t="str">
        <f t="shared" si="13"/>
        <v/>
      </c>
      <c r="AN111" s="24" t="str">
        <f t="shared" si="14"/>
        <v/>
      </c>
    </row>
    <row r="112" spans="1:40" s="25" customFormat="1" ht="17.100000000000001" customHeight="1">
      <c r="A112" s="25">
        <v>111</v>
      </c>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71"/>
      <c r="AJ112" s="71"/>
      <c r="AK112" s="71"/>
      <c r="AL112" s="26" t="str">
        <f t="shared" si="12"/>
        <v/>
      </c>
      <c r="AM112" s="26" t="str">
        <f t="shared" si="13"/>
        <v/>
      </c>
      <c r="AN112" s="24" t="str">
        <f t="shared" si="14"/>
        <v/>
      </c>
    </row>
    <row r="113" spans="1:40" s="25" customFormat="1" ht="17.100000000000001" customHeight="1">
      <c r="A113" s="25">
        <v>112</v>
      </c>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71"/>
      <c r="AJ113" s="71"/>
      <c r="AK113" s="71"/>
      <c r="AL113" s="26" t="str">
        <f t="shared" si="12"/>
        <v/>
      </c>
      <c r="AM113" s="26" t="str">
        <f t="shared" si="13"/>
        <v/>
      </c>
      <c r="AN113" s="24" t="str">
        <f t="shared" si="14"/>
        <v/>
      </c>
    </row>
    <row r="114" spans="1:40" s="25" customFormat="1" ht="17.100000000000001" customHeight="1">
      <c r="A114" s="25">
        <v>113</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71"/>
      <c r="AJ114" s="71"/>
      <c r="AK114" s="71"/>
      <c r="AL114" s="26" t="str">
        <f t="shared" si="12"/>
        <v/>
      </c>
      <c r="AM114" s="26" t="str">
        <f t="shared" si="13"/>
        <v/>
      </c>
      <c r="AN114" s="24" t="str">
        <f t="shared" si="14"/>
        <v/>
      </c>
    </row>
    <row r="115" spans="1:40" s="25" customFormat="1" ht="17.100000000000001" customHeight="1">
      <c r="A115" s="25">
        <v>114</v>
      </c>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71"/>
      <c r="AJ115" s="71"/>
      <c r="AK115" s="71"/>
      <c r="AL115" s="26" t="str">
        <f t="shared" si="12"/>
        <v/>
      </c>
      <c r="AM115" s="26" t="str">
        <f t="shared" si="13"/>
        <v/>
      </c>
      <c r="AN115" s="24" t="str">
        <f t="shared" si="14"/>
        <v/>
      </c>
    </row>
    <row r="116" spans="1:40" s="25" customFormat="1" ht="17.100000000000001" customHeight="1">
      <c r="A116" s="25">
        <v>115</v>
      </c>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71"/>
      <c r="AJ116" s="71"/>
      <c r="AK116" s="71"/>
      <c r="AL116" s="26" t="str">
        <f t="shared" si="12"/>
        <v/>
      </c>
      <c r="AM116" s="26" t="str">
        <f t="shared" si="13"/>
        <v/>
      </c>
      <c r="AN116" s="24" t="str">
        <f t="shared" si="14"/>
        <v/>
      </c>
    </row>
    <row r="117" spans="1:40" s="25" customFormat="1" ht="17.100000000000001" customHeight="1">
      <c r="A117" s="25">
        <v>116</v>
      </c>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71"/>
      <c r="AJ117" s="71"/>
      <c r="AK117" s="71"/>
      <c r="AL117" s="26" t="str">
        <f t="shared" si="12"/>
        <v/>
      </c>
      <c r="AM117" s="26" t="str">
        <f t="shared" si="13"/>
        <v/>
      </c>
      <c r="AN117" s="24" t="str">
        <f t="shared" si="14"/>
        <v/>
      </c>
    </row>
    <row r="118" spans="1:40" s="25" customFormat="1" ht="17.100000000000001" customHeight="1">
      <c r="A118" s="25">
        <v>117</v>
      </c>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71"/>
      <c r="AJ118" s="71"/>
      <c r="AK118" s="71"/>
      <c r="AL118" s="26" t="str">
        <f t="shared" si="12"/>
        <v/>
      </c>
      <c r="AM118" s="26" t="str">
        <f t="shared" si="13"/>
        <v/>
      </c>
      <c r="AN118" s="24" t="str">
        <f t="shared" si="14"/>
        <v/>
      </c>
    </row>
    <row r="119" spans="1:40" s="25" customFormat="1" ht="17.100000000000001" customHeight="1">
      <c r="A119" s="25">
        <v>118</v>
      </c>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71"/>
      <c r="AJ119" s="71"/>
      <c r="AK119" s="71"/>
      <c r="AL119" s="26" t="str">
        <f t="shared" si="12"/>
        <v/>
      </c>
      <c r="AM119" s="26" t="str">
        <f t="shared" si="13"/>
        <v/>
      </c>
      <c r="AN119" s="24" t="str">
        <f t="shared" si="14"/>
        <v/>
      </c>
    </row>
    <row r="120" spans="1:40" s="25" customFormat="1" ht="17.100000000000001" customHeight="1">
      <c r="A120" s="25">
        <v>119</v>
      </c>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71"/>
      <c r="AJ120" s="71"/>
      <c r="AK120" s="71"/>
      <c r="AL120" s="26" t="str">
        <f t="shared" si="12"/>
        <v/>
      </c>
      <c r="AM120" s="26" t="str">
        <f t="shared" si="13"/>
        <v/>
      </c>
      <c r="AN120" s="24" t="str">
        <f t="shared" si="14"/>
        <v/>
      </c>
    </row>
    <row r="121" spans="1:40" s="25" customFormat="1" ht="17.100000000000001" customHeight="1">
      <c r="A121" s="25">
        <v>120</v>
      </c>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71"/>
      <c r="AJ121" s="71"/>
      <c r="AK121" s="71"/>
      <c r="AL121" s="26" t="str">
        <f t="shared" si="12"/>
        <v/>
      </c>
      <c r="AM121" s="26" t="str">
        <f t="shared" si="13"/>
        <v/>
      </c>
      <c r="AN121" s="24" t="str">
        <f t="shared" si="14"/>
        <v/>
      </c>
    </row>
    <row r="122" spans="1:40" s="25" customFormat="1" ht="17.100000000000001" customHeight="1">
      <c r="A122" s="25">
        <v>121</v>
      </c>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71"/>
      <c r="AJ122" s="71"/>
      <c r="AK122" s="71"/>
      <c r="AL122" s="26" t="str">
        <f t="shared" si="12"/>
        <v/>
      </c>
      <c r="AM122" s="26" t="str">
        <f t="shared" si="13"/>
        <v/>
      </c>
      <c r="AN122" s="24" t="str">
        <f t="shared" si="14"/>
        <v/>
      </c>
    </row>
    <row r="123" spans="1:40" s="25" customFormat="1" ht="17.100000000000001" customHeight="1">
      <c r="A123" s="25">
        <v>122</v>
      </c>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71"/>
      <c r="AJ123" s="71"/>
      <c r="AK123" s="71"/>
      <c r="AL123" s="26" t="str">
        <f t="shared" si="12"/>
        <v/>
      </c>
      <c r="AM123" s="26" t="str">
        <f t="shared" si="13"/>
        <v/>
      </c>
      <c r="AN123" s="24" t="str">
        <f t="shared" si="14"/>
        <v/>
      </c>
    </row>
    <row r="124" spans="1:40" s="25" customFormat="1" ht="17.100000000000001" customHeight="1">
      <c r="A124" s="25">
        <v>123</v>
      </c>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71"/>
      <c r="AJ124" s="71"/>
      <c r="AK124" s="71"/>
      <c r="AL124" s="26" t="str">
        <f t="shared" si="12"/>
        <v/>
      </c>
      <c r="AM124" s="26" t="str">
        <f t="shared" si="13"/>
        <v/>
      </c>
      <c r="AN124" s="24" t="str">
        <f t="shared" si="14"/>
        <v/>
      </c>
    </row>
    <row r="125" spans="1:40" s="25" customFormat="1" ht="17.100000000000001" customHeight="1">
      <c r="A125" s="25">
        <v>124</v>
      </c>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71"/>
      <c r="AJ125" s="71"/>
      <c r="AK125" s="71"/>
      <c r="AL125" s="26" t="str">
        <f t="shared" si="12"/>
        <v/>
      </c>
      <c r="AM125" s="26" t="str">
        <f t="shared" si="13"/>
        <v/>
      </c>
      <c r="AN125" s="24" t="str">
        <f t="shared" si="14"/>
        <v/>
      </c>
    </row>
    <row r="126" spans="1:40" s="25" customFormat="1" ht="17.100000000000001" customHeight="1">
      <c r="A126" s="25">
        <v>125</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71"/>
      <c r="AJ126" s="71"/>
      <c r="AK126" s="71"/>
      <c r="AL126" s="26" t="str">
        <f t="shared" si="12"/>
        <v/>
      </c>
      <c r="AM126" s="26" t="str">
        <f t="shared" si="13"/>
        <v/>
      </c>
      <c r="AN126" s="24" t="str">
        <f t="shared" si="14"/>
        <v/>
      </c>
    </row>
    <row r="127" spans="1:40" s="25" customFormat="1" ht="17.100000000000001" customHeight="1">
      <c r="A127" s="25">
        <v>126</v>
      </c>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71"/>
      <c r="AJ127" s="71"/>
      <c r="AK127" s="71"/>
      <c r="AL127" s="26" t="str">
        <f t="shared" si="12"/>
        <v/>
      </c>
      <c r="AM127" s="26" t="str">
        <f t="shared" si="13"/>
        <v/>
      </c>
      <c r="AN127" s="24" t="str">
        <f t="shared" si="14"/>
        <v/>
      </c>
    </row>
    <row r="128" spans="1:40" s="25" customFormat="1" ht="17.100000000000001" customHeight="1">
      <c r="A128" s="25">
        <v>127</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71"/>
      <c r="AJ128" s="71"/>
      <c r="AK128" s="71"/>
      <c r="AL128" s="26" t="str">
        <f t="shared" si="12"/>
        <v/>
      </c>
      <c r="AM128" s="26" t="str">
        <f t="shared" si="13"/>
        <v/>
      </c>
      <c r="AN128" s="24" t="str">
        <f t="shared" si="14"/>
        <v/>
      </c>
    </row>
    <row r="129" spans="1:40" s="25" customFormat="1" ht="17.100000000000001" customHeight="1">
      <c r="A129" s="25">
        <v>128</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71"/>
      <c r="AJ129" s="71"/>
      <c r="AK129" s="71"/>
      <c r="AL129" s="26" t="str">
        <f t="shared" si="12"/>
        <v/>
      </c>
      <c r="AM129" s="26" t="str">
        <f t="shared" si="13"/>
        <v/>
      </c>
      <c r="AN129" s="24" t="str">
        <f t="shared" si="14"/>
        <v/>
      </c>
    </row>
    <row r="130" spans="1:40" s="25" customFormat="1" ht="17.100000000000001" customHeight="1">
      <c r="A130" s="25">
        <v>129</v>
      </c>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71"/>
      <c r="AJ130" s="71"/>
      <c r="AK130" s="71"/>
      <c r="AL130" s="26" t="str">
        <f t="shared" si="12"/>
        <v/>
      </c>
      <c r="AM130" s="26" t="str">
        <f t="shared" si="13"/>
        <v/>
      </c>
      <c r="AN130" s="24" t="str">
        <f t="shared" si="14"/>
        <v/>
      </c>
    </row>
    <row r="131" spans="1:40" s="25" customFormat="1" ht="17.100000000000001" customHeight="1">
      <c r="A131" s="25">
        <v>130</v>
      </c>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71"/>
      <c r="AJ131" s="71"/>
      <c r="AK131" s="71"/>
      <c r="AL131" s="26" t="str">
        <f t="shared" si="12"/>
        <v/>
      </c>
      <c r="AM131" s="26" t="str">
        <f t="shared" si="13"/>
        <v/>
      </c>
      <c r="AN131" s="24" t="str">
        <f t="shared" si="14"/>
        <v/>
      </c>
    </row>
    <row r="132" spans="1:40" s="25" customFormat="1" ht="17.100000000000001" customHeight="1">
      <c r="A132" s="25">
        <v>131</v>
      </c>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71"/>
      <c r="AJ132" s="71"/>
      <c r="AK132" s="71"/>
      <c r="AL132" s="26" t="str">
        <f t="shared" si="12"/>
        <v/>
      </c>
      <c r="AM132" s="26" t="str">
        <f t="shared" si="13"/>
        <v/>
      </c>
      <c r="AN132" s="24" t="str">
        <f t="shared" si="14"/>
        <v/>
      </c>
    </row>
    <row r="133" spans="1:40" s="25" customFormat="1" ht="17.100000000000001" customHeight="1">
      <c r="A133" s="25">
        <v>132</v>
      </c>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71"/>
      <c r="AJ133" s="71"/>
      <c r="AK133" s="71"/>
      <c r="AL133" s="26" t="str">
        <f t="shared" ref="AL133:AL196" si="15">IF(E133="","",E133+F133/60+24)</f>
        <v/>
      </c>
      <c r="AM133" s="26" t="str">
        <f t="shared" ref="AM133:AM196" si="16">IF(G133="","",G133+H133/60)</f>
        <v/>
      </c>
      <c r="AN133" s="24" t="str">
        <f t="shared" ref="AN133:AN196" si="17">IF(OR(E133="",G133=""),"",AL133-AM133)</f>
        <v/>
      </c>
    </row>
    <row r="134" spans="1:40" s="25" customFormat="1" ht="17.100000000000001" customHeight="1">
      <c r="A134" s="25">
        <v>133</v>
      </c>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71"/>
      <c r="AJ134" s="71"/>
      <c r="AK134" s="71"/>
      <c r="AL134" s="26" t="str">
        <f t="shared" si="15"/>
        <v/>
      </c>
      <c r="AM134" s="26" t="str">
        <f t="shared" si="16"/>
        <v/>
      </c>
      <c r="AN134" s="24" t="str">
        <f t="shared" si="17"/>
        <v/>
      </c>
    </row>
    <row r="135" spans="1:40" s="25" customFormat="1" ht="17.100000000000001" customHeight="1">
      <c r="A135" s="25">
        <v>134</v>
      </c>
      <c r="B135" s="89"/>
      <c r="C135" s="89"/>
      <c r="D135" s="89"/>
      <c r="E135" s="71"/>
      <c r="F135" s="71"/>
      <c r="G135" s="71"/>
      <c r="H135" s="71"/>
      <c r="I135" s="71"/>
      <c r="J135" s="71"/>
      <c r="K135" s="71"/>
      <c r="L135" s="89"/>
      <c r="M135" s="89"/>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26" t="str">
        <f t="shared" si="15"/>
        <v/>
      </c>
      <c r="AM135" s="26" t="str">
        <f t="shared" si="16"/>
        <v/>
      </c>
      <c r="AN135" s="24" t="str">
        <f t="shared" si="17"/>
        <v/>
      </c>
    </row>
    <row r="136" spans="1:40" s="25" customFormat="1" ht="17.100000000000001" customHeight="1">
      <c r="A136" s="25">
        <v>135</v>
      </c>
      <c r="B136" s="89"/>
      <c r="C136" s="89"/>
      <c r="D136" s="89"/>
      <c r="E136" s="71"/>
      <c r="F136" s="71"/>
      <c r="G136" s="71"/>
      <c r="H136" s="71"/>
      <c r="I136" s="71"/>
      <c r="J136" s="71"/>
      <c r="K136" s="71"/>
      <c r="L136" s="89"/>
      <c r="M136" s="89"/>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26" t="str">
        <f t="shared" si="15"/>
        <v/>
      </c>
      <c r="AM136" s="26" t="str">
        <f t="shared" si="16"/>
        <v/>
      </c>
      <c r="AN136" s="24" t="str">
        <f t="shared" si="17"/>
        <v/>
      </c>
    </row>
    <row r="137" spans="1:40" s="25" customFormat="1" ht="17.100000000000001" customHeight="1">
      <c r="A137" s="25">
        <v>136</v>
      </c>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71"/>
      <c r="AJ137" s="71"/>
      <c r="AK137" s="71"/>
      <c r="AL137" s="26" t="str">
        <f t="shared" si="15"/>
        <v/>
      </c>
      <c r="AM137" s="26" t="str">
        <f t="shared" si="16"/>
        <v/>
      </c>
      <c r="AN137" s="24" t="str">
        <f t="shared" si="17"/>
        <v/>
      </c>
    </row>
    <row r="138" spans="1:40" s="25" customFormat="1" ht="17.100000000000001" customHeight="1">
      <c r="A138" s="25">
        <v>137</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71"/>
      <c r="AJ138" s="71"/>
      <c r="AK138" s="71"/>
      <c r="AL138" s="26" t="str">
        <f t="shared" si="15"/>
        <v/>
      </c>
      <c r="AM138" s="26" t="str">
        <f t="shared" si="16"/>
        <v/>
      </c>
      <c r="AN138" s="24" t="str">
        <f t="shared" si="17"/>
        <v/>
      </c>
    </row>
    <row r="139" spans="1:40" s="25" customFormat="1" ht="17.100000000000001" customHeight="1">
      <c r="A139" s="25">
        <v>138</v>
      </c>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71"/>
      <c r="AJ139" s="71"/>
      <c r="AK139" s="71"/>
      <c r="AL139" s="26" t="str">
        <f t="shared" si="15"/>
        <v/>
      </c>
      <c r="AM139" s="26" t="str">
        <f t="shared" si="16"/>
        <v/>
      </c>
      <c r="AN139" s="24" t="str">
        <f t="shared" si="17"/>
        <v/>
      </c>
    </row>
    <row r="140" spans="1:40" s="25" customFormat="1" ht="17.100000000000001" customHeight="1">
      <c r="A140" s="25">
        <v>139</v>
      </c>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71"/>
      <c r="AJ140" s="71"/>
      <c r="AK140" s="71"/>
      <c r="AL140" s="26" t="str">
        <f t="shared" si="15"/>
        <v/>
      </c>
      <c r="AM140" s="26" t="str">
        <f t="shared" si="16"/>
        <v/>
      </c>
      <c r="AN140" s="24" t="str">
        <f t="shared" si="17"/>
        <v/>
      </c>
    </row>
    <row r="141" spans="1:40" s="25" customFormat="1" ht="17.100000000000001" customHeight="1">
      <c r="A141" s="25">
        <v>140</v>
      </c>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71"/>
      <c r="AJ141" s="71"/>
      <c r="AK141" s="71"/>
      <c r="AL141" s="26" t="str">
        <f t="shared" si="15"/>
        <v/>
      </c>
      <c r="AM141" s="26" t="str">
        <f t="shared" si="16"/>
        <v/>
      </c>
      <c r="AN141" s="24" t="str">
        <f t="shared" si="17"/>
        <v/>
      </c>
    </row>
    <row r="142" spans="1:40" s="25" customFormat="1" ht="17.100000000000001" customHeight="1">
      <c r="A142" s="25">
        <v>141</v>
      </c>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71"/>
      <c r="AJ142" s="71"/>
      <c r="AK142" s="71"/>
      <c r="AL142" s="26" t="str">
        <f t="shared" si="15"/>
        <v/>
      </c>
      <c r="AM142" s="26" t="str">
        <f t="shared" si="16"/>
        <v/>
      </c>
      <c r="AN142" s="24" t="str">
        <f t="shared" si="17"/>
        <v/>
      </c>
    </row>
    <row r="143" spans="1:40" s="25" customFormat="1" ht="17.100000000000001" customHeight="1">
      <c r="A143" s="25">
        <v>142</v>
      </c>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71"/>
      <c r="AJ143" s="71"/>
      <c r="AK143" s="71"/>
      <c r="AL143" s="26" t="str">
        <f t="shared" si="15"/>
        <v/>
      </c>
      <c r="AM143" s="26" t="str">
        <f t="shared" si="16"/>
        <v/>
      </c>
      <c r="AN143" s="24" t="str">
        <f t="shared" si="17"/>
        <v/>
      </c>
    </row>
    <row r="144" spans="1:40" s="25" customFormat="1" ht="17.100000000000001" customHeight="1">
      <c r="A144" s="25">
        <v>143</v>
      </c>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71"/>
      <c r="AJ144" s="71"/>
      <c r="AK144" s="71"/>
      <c r="AL144" s="26" t="str">
        <f t="shared" si="15"/>
        <v/>
      </c>
      <c r="AM144" s="26" t="str">
        <f t="shared" si="16"/>
        <v/>
      </c>
      <c r="AN144" s="24" t="str">
        <f t="shared" si="17"/>
        <v/>
      </c>
    </row>
    <row r="145" spans="1:40" s="25" customFormat="1" ht="17.100000000000001" customHeight="1">
      <c r="A145" s="25">
        <v>144</v>
      </c>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71"/>
      <c r="AJ145" s="71"/>
      <c r="AK145" s="71"/>
      <c r="AL145" s="26" t="str">
        <f t="shared" si="15"/>
        <v/>
      </c>
      <c r="AM145" s="26" t="str">
        <f t="shared" si="16"/>
        <v/>
      </c>
      <c r="AN145" s="24" t="str">
        <f t="shared" si="17"/>
        <v/>
      </c>
    </row>
    <row r="146" spans="1:40" s="25" customFormat="1" ht="17.100000000000001" customHeight="1">
      <c r="A146" s="25">
        <v>145</v>
      </c>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71"/>
      <c r="AJ146" s="71"/>
      <c r="AK146" s="71"/>
      <c r="AL146" s="26" t="str">
        <f t="shared" si="15"/>
        <v/>
      </c>
      <c r="AM146" s="26" t="str">
        <f t="shared" si="16"/>
        <v/>
      </c>
      <c r="AN146" s="24" t="str">
        <f t="shared" si="17"/>
        <v/>
      </c>
    </row>
    <row r="147" spans="1:40" s="25" customFormat="1" ht="17.100000000000001" customHeight="1">
      <c r="A147" s="25">
        <v>146</v>
      </c>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71"/>
      <c r="AJ147" s="71"/>
      <c r="AK147" s="71"/>
      <c r="AL147" s="26" t="str">
        <f t="shared" si="15"/>
        <v/>
      </c>
      <c r="AM147" s="26" t="str">
        <f t="shared" si="16"/>
        <v/>
      </c>
      <c r="AN147" s="24" t="str">
        <f t="shared" si="17"/>
        <v/>
      </c>
    </row>
    <row r="148" spans="1:40" s="25" customFormat="1" ht="17.100000000000001" customHeight="1">
      <c r="A148" s="25">
        <v>147</v>
      </c>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71"/>
      <c r="AJ148" s="71"/>
      <c r="AK148" s="71"/>
      <c r="AL148" s="26" t="str">
        <f t="shared" si="15"/>
        <v/>
      </c>
      <c r="AM148" s="26" t="str">
        <f t="shared" si="16"/>
        <v/>
      </c>
      <c r="AN148" s="24" t="str">
        <f t="shared" si="17"/>
        <v/>
      </c>
    </row>
    <row r="149" spans="1:40" s="25" customFormat="1" ht="17.100000000000001" customHeight="1">
      <c r="A149" s="25">
        <v>148</v>
      </c>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71"/>
      <c r="AJ149" s="71"/>
      <c r="AK149" s="71"/>
      <c r="AL149" s="26" t="str">
        <f t="shared" si="15"/>
        <v/>
      </c>
      <c r="AM149" s="26" t="str">
        <f t="shared" si="16"/>
        <v/>
      </c>
      <c r="AN149" s="24" t="str">
        <f t="shared" si="17"/>
        <v/>
      </c>
    </row>
    <row r="150" spans="1:40" s="25" customFormat="1" ht="17.100000000000001" customHeight="1">
      <c r="A150" s="25">
        <v>149</v>
      </c>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71"/>
      <c r="AJ150" s="71"/>
      <c r="AK150" s="71"/>
      <c r="AL150" s="26" t="str">
        <f t="shared" si="15"/>
        <v/>
      </c>
      <c r="AM150" s="26" t="str">
        <f t="shared" si="16"/>
        <v/>
      </c>
      <c r="AN150" s="24" t="str">
        <f t="shared" si="17"/>
        <v/>
      </c>
    </row>
    <row r="151" spans="1:40" s="25" customFormat="1" ht="17.100000000000001" customHeight="1">
      <c r="A151" s="25">
        <v>150</v>
      </c>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71"/>
      <c r="AJ151" s="71"/>
      <c r="AK151" s="71"/>
      <c r="AL151" s="26" t="str">
        <f t="shared" si="15"/>
        <v/>
      </c>
      <c r="AM151" s="26" t="str">
        <f t="shared" si="16"/>
        <v/>
      </c>
      <c r="AN151" s="24" t="str">
        <f t="shared" si="17"/>
        <v/>
      </c>
    </row>
    <row r="152" spans="1:40" s="25" customFormat="1" ht="17.100000000000001" customHeight="1">
      <c r="A152" s="25">
        <v>151</v>
      </c>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71"/>
      <c r="AJ152" s="71"/>
      <c r="AK152" s="71"/>
      <c r="AL152" s="26" t="str">
        <f t="shared" si="15"/>
        <v/>
      </c>
      <c r="AM152" s="26" t="str">
        <f t="shared" si="16"/>
        <v/>
      </c>
      <c r="AN152" s="24" t="str">
        <f t="shared" si="17"/>
        <v/>
      </c>
    </row>
    <row r="153" spans="1:40" s="25" customFormat="1" ht="17.100000000000001" customHeight="1">
      <c r="A153" s="25">
        <v>152</v>
      </c>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71"/>
      <c r="AJ153" s="71"/>
      <c r="AK153" s="71"/>
      <c r="AL153" s="26" t="str">
        <f t="shared" si="15"/>
        <v/>
      </c>
      <c r="AM153" s="26" t="str">
        <f t="shared" si="16"/>
        <v/>
      </c>
      <c r="AN153" s="24" t="str">
        <f t="shared" si="17"/>
        <v/>
      </c>
    </row>
    <row r="154" spans="1:40" s="25" customFormat="1" ht="17.100000000000001" customHeight="1">
      <c r="A154" s="25">
        <v>153</v>
      </c>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71"/>
      <c r="AJ154" s="71"/>
      <c r="AK154" s="71"/>
      <c r="AL154" s="26" t="str">
        <f t="shared" si="15"/>
        <v/>
      </c>
      <c r="AM154" s="26" t="str">
        <f t="shared" si="16"/>
        <v/>
      </c>
      <c r="AN154" s="24" t="str">
        <f t="shared" si="17"/>
        <v/>
      </c>
    </row>
    <row r="155" spans="1:40" s="25" customFormat="1" ht="17.100000000000001" customHeight="1">
      <c r="A155" s="25">
        <v>154</v>
      </c>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71"/>
      <c r="AJ155" s="71"/>
      <c r="AK155" s="71"/>
      <c r="AL155" s="26" t="str">
        <f t="shared" si="15"/>
        <v/>
      </c>
      <c r="AM155" s="26" t="str">
        <f t="shared" si="16"/>
        <v/>
      </c>
      <c r="AN155" s="24" t="str">
        <f t="shared" si="17"/>
        <v/>
      </c>
    </row>
    <row r="156" spans="1:40" s="25" customFormat="1" ht="17.100000000000001" customHeight="1">
      <c r="A156" s="25">
        <v>155</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71"/>
      <c r="AJ156" s="71"/>
      <c r="AK156" s="71"/>
      <c r="AL156" s="26" t="str">
        <f t="shared" si="15"/>
        <v/>
      </c>
      <c r="AM156" s="26" t="str">
        <f t="shared" si="16"/>
        <v/>
      </c>
      <c r="AN156" s="24" t="str">
        <f t="shared" si="17"/>
        <v/>
      </c>
    </row>
    <row r="157" spans="1:40" s="25" customFormat="1" ht="17.100000000000001" customHeight="1">
      <c r="A157" s="25">
        <v>156</v>
      </c>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71"/>
      <c r="AJ157" s="71"/>
      <c r="AK157" s="71"/>
      <c r="AL157" s="26" t="str">
        <f t="shared" si="15"/>
        <v/>
      </c>
      <c r="AM157" s="26" t="str">
        <f t="shared" si="16"/>
        <v/>
      </c>
      <c r="AN157" s="24" t="str">
        <f t="shared" si="17"/>
        <v/>
      </c>
    </row>
    <row r="158" spans="1:40" s="25" customFormat="1" ht="17.100000000000001" customHeight="1">
      <c r="A158" s="25">
        <v>157</v>
      </c>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71"/>
      <c r="AJ158" s="71"/>
      <c r="AK158" s="71"/>
      <c r="AL158" s="26" t="str">
        <f t="shared" si="15"/>
        <v/>
      </c>
      <c r="AM158" s="26" t="str">
        <f t="shared" si="16"/>
        <v/>
      </c>
      <c r="AN158" s="24" t="str">
        <f t="shared" si="17"/>
        <v/>
      </c>
    </row>
    <row r="159" spans="1:40" s="25" customFormat="1" ht="17.100000000000001" customHeight="1">
      <c r="A159" s="25">
        <v>158</v>
      </c>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71"/>
      <c r="AJ159" s="71"/>
      <c r="AK159" s="71"/>
      <c r="AL159" s="26" t="str">
        <f t="shared" si="15"/>
        <v/>
      </c>
      <c r="AM159" s="26" t="str">
        <f t="shared" si="16"/>
        <v/>
      </c>
      <c r="AN159" s="24" t="str">
        <f t="shared" si="17"/>
        <v/>
      </c>
    </row>
    <row r="160" spans="1:40" s="25" customFormat="1" ht="17.100000000000001" customHeight="1">
      <c r="A160" s="25">
        <v>159</v>
      </c>
      <c r="B160" s="92"/>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71"/>
      <c r="AJ160" s="71"/>
      <c r="AK160" s="71"/>
      <c r="AL160" s="26" t="str">
        <f t="shared" si="15"/>
        <v/>
      </c>
      <c r="AM160" s="26" t="str">
        <f t="shared" si="16"/>
        <v/>
      </c>
      <c r="AN160" s="24" t="str">
        <f t="shared" si="17"/>
        <v/>
      </c>
    </row>
    <row r="161" spans="1:40" s="25" customFormat="1" ht="17.100000000000001" customHeight="1">
      <c r="A161" s="25">
        <v>160</v>
      </c>
      <c r="B161" s="92"/>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71"/>
      <c r="AJ161" s="71"/>
      <c r="AK161" s="71"/>
      <c r="AL161" s="26" t="str">
        <f t="shared" si="15"/>
        <v/>
      </c>
      <c r="AM161" s="26" t="str">
        <f t="shared" si="16"/>
        <v/>
      </c>
      <c r="AN161" s="24" t="str">
        <f t="shared" si="17"/>
        <v/>
      </c>
    </row>
    <row r="162" spans="1:40" s="25" customFormat="1" ht="17.100000000000001" customHeight="1">
      <c r="A162" s="25">
        <v>161</v>
      </c>
      <c r="B162" s="71"/>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71"/>
      <c r="AJ162" s="71"/>
      <c r="AK162" s="71"/>
      <c r="AL162" s="26" t="str">
        <f t="shared" si="15"/>
        <v/>
      </c>
      <c r="AM162" s="26" t="str">
        <f t="shared" si="16"/>
        <v/>
      </c>
      <c r="AN162" s="24" t="str">
        <f t="shared" si="17"/>
        <v/>
      </c>
    </row>
    <row r="163" spans="1:40" s="25" customFormat="1" ht="17.100000000000001" customHeight="1">
      <c r="A163" s="25">
        <v>162</v>
      </c>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71"/>
      <c r="AJ163" s="71"/>
      <c r="AK163" s="71"/>
      <c r="AL163" s="26" t="str">
        <f t="shared" si="15"/>
        <v/>
      </c>
      <c r="AM163" s="26" t="str">
        <f t="shared" si="16"/>
        <v/>
      </c>
      <c r="AN163" s="24" t="str">
        <f t="shared" si="17"/>
        <v/>
      </c>
    </row>
    <row r="164" spans="1:40" s="25" customFormat="1" ht="17.100000000000001" customHeight="1">
      <c r="A164" s="25">
        <v>163</v>
      </c>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71"/>
      <c r="AJ164" s="71"/>
      <c r="AK164" s="71"/>
      <c r="AL164" s="26" t="str">
        <f t="shared" si="15"/>
        <v/>
      </c>
      <c r="AM164" s="26" t="str">
        <f t="shared" si="16"/>
        <v/>
      </c>
      <c r="AN164" s="24" t="str">
        <f t="shared" si="17"/>
        <v/>
      </c>
    </row>
    <row r="165" spans="1:40" s="25" customFormat="1" ht="17.100000000000001" customHeight="1">
      <c r="A165" s="25">
        <v>164</v>
      </c>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71"/>
      <c r="AJ165" s="71"/>
      <c r="AK165" s="71"/>
      <c r="AL165" s="26" t="str">
        <f t="shared" si="15"/>
        <v/>
      </c>
      <c r="AM165" s="26" t="str">
        <f t="shared" si="16"/>
        <v/>
      </c>
      <c r="AN165" s="24" t="str">
        <f t="shared" si="17"/>
        <v/>
      </c>
    </row>
    <row r="166" spans="1:40" s="25" customFormat="1" ht="17.100000000000001" customHeight="1">
      <c r="A166" s="25">
        <v>165</v>
      </c>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71"/>
      <c r="AJ166" s="71"/>
      <c r="AK166" s="71"/>
      <c r="AL166" s="26" t="str">
        <f t="shared" si="15"/>
        <v/>
      </c>
      <c r="AM166" s="26" t="str">
        <f t="shared" si="16"/>
        <v/>
      </c>
      <c r="AN166" s="24" t="str">
        <f t="shared" si="17"/>
        <v/>
      </c>
    </row>
    <row r="167" spans="1:40" s="25" customFormat="1" ht="17.100000000000001" customHeight="1">
      <c r="A167" s="25">
        <v>166</v>
      </c>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71"/>
      <c r="AJ167" s="71"/>
      <c r="AK167" s="71"/>
      <c r="AL167" s="26" t="str">
        <f t="shared" si="15"/>
        <v/>
      </c>
      <c r="AM167" s="26" t="str">
        <f t="shared" si="16"/>
        <v/>
      </c>
      <c r="AN167" s="24" t="str">
        <f t="shared" si="17"/>
        <v/>
      </c>
    </row>
    <row r="168" spans="1:40" s="25" customFormat="1" ht="17.100000000000001" customHeight="1">
      <c r="A168" s="25">
        <v>167</v>
      </c>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71"/>
      <c r="AJ168" s="71"/>
      <c r="AK168" s="71"/>
      <c r="AL168" s="26" t="str">
        <f t="shared" si="15"/>
        <v/>
      </c>
      <c r="AM168" s="26" t="str">
        <f t="shared" si="16"/>
        <v/>
      </c>
      <c r="AN168" s="24" t="str">
        <f t="shared" si="17"/>
        <v/>
      </c>
    </row>
    <row r="169" spans="1:40" s="25" customFormat="1" ht="17.100000000000001" customHeight="1">
      <c r="A169" s="25">
        <v>168</v>
      </c>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71"/>
      <c r="AJ169" s="71"/>
      <c r="AK169" s="71"/>
      <c r="AL169" s="26" t="str">
        <f t="shared" si="15"/>
        <v/>
      </c>
      <c r="AM169" s="26" t="str">
        <f t="shared" si="16"/>
        <v/>
      </c>
      <c r="AN169" s="24" t="str">
        <f t="shared" si="17"/>
        <v/>
      </c>
    </row>
    <row r="170" spans="1:40" s="25" customFormat="1" ht="17.100000000000001" customHeight="1">
      <c r="A170" s="25">
        <v>169</v>
      </c>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71"/>
      <c r="AJ170" s="71"/>
      <c r="AK170" s="71"/>
      <c r="AL170" s="26" t="str">
        <f t="shared" si="15"/>
        <v/>
      </c>
      <c r="AM170" s="26" t="str">
        <f t="shared" si="16"/>
        <v/>
      </c>
      <c r="AN170" s="24" t="str">
        <f t="shared" si="17"/>
        <v/>
      </c>
    </row>
    <row r="171" spans="1:40" s="25" customFormat="1" ht="17.100000000000001" customHeight="1">
      <c r="A171" s="25">
        <v>170</v>
      </c>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71"/>
      <c r="AJ171" s="71"/>
      <c r="AK171" s="71"/>
      <c r="AL171" s="26" t="str">
        <f t="shared" si="15"/>
        <v/>
      </c>
      <c r="AM171" s="26" t="str">
        <f t="shared" si="16"/>
        <v/>
      </c>
      <c r="AN171" s="24" t="str">
        <f t="shared" si="17"/>
        <v/>
      </c>
    </row>
    <row r="172" spans="1:40" s="25" customFormat="1" ht="17.100000000000001" customHeight="1">
      <c r="A172" s="25">
        <v>171</v>
      </c>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71"/>
      <c r="AJ172" s="71"/>
      <c r="AK172" s="71"/>
      <c r="AL172" s="26" t="str">
        <f t="shared" si="15"/>
        <v/>
      </c>
      <c r="AM172" s="26" t="str">
        <f t="shared" si="16"/>
        <v/>
      </c>
      <c r="AN172" s="24" t="str">
        <f t="shared" si="17"/>
        <v/>
      </c>
    </row>
    <row r="173" spans="1:40" s="25" customFormat="1" ht="17.100000000000001" customHeight="1">
      <c r="A173" s="25">
        <v>172</v>
      </c>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71"/>
      <c r="AJ173" s="71"/>
      <c r="AK173" s="71"/>
      <c r="AL173" s="26" t="str">
        <f t="shared" si="15"/>
        <v/>
      </c>
      <c r="AM173" s="26" t="str">
        <f t="shared" si="16"/>
        <v/>
      </c>
      <c r="AN173" s="24" t="str">
        <f t="shared" si="17"/>
        <v/>
      </c>
    </row>
    <row r="174" spans="1:40" s="25" customFormat="1" ht="17.100000000000001" customHeight="1">
      <c r="A174" s="25">
        <v>173</v>
      </c>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71"/>
      <c r="AJ174" s="71"/>
      <c r="AK174" s="71"/>
      <c r="AL174" s="26" t="str">
        <f t="shared" si="15"/>
        <v/>
      </c>
      <c r="AM174" s="26" t="str">
        <f t="shared" si="16"/>
        <v/>
      </c>
      <c r="AN174" s="24" t="str">
        <f t="shared" si="17"/>
        <v/>
      </c>
    </row>
    <row r="175" spans="1:40" s="25" customFormat="1" ht="17.100000000000001" customHeight="1">
      <c r="A175" s="25">
        <v>174</v>
      </c>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71"/>
      <c r="AJ175" s="71"/>
      <c r="AK175" s="71"/>
      <c r="AL175" s="26" t="str">
        <f t="shared" si="15"/>
        <v/>
      </c>
      <c r="AM175" s="26" t="str">
        <f t="shared" si="16"/>
        <v/>
      </c>
      <c r="AN175" s="24" t="str">
        <f t="shared" si="17"/>
        <v/>
      </c>
    </row>
    <row r="176" spans="1:40" s="25" customFormat="1" ht="17.100000000000001" customHeight="1">
      <c r="A176" s="25">
        <v>175</v>
      </c>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71"/>
      <c r="AJ176" s="71"/>
      <c r="AK176" s="71"/>
      <c r="AL176" s="26" t="str">
        <f t="shared" si="15"/>
        <v/>
      </c>
      <c r="AM176" s="26" t="str">
        <f t="shared" si="16"/>
        <v/>
      </c>
      <c r="AN176" s="24" t="str">
        <f t="shared" si="17"/>
        <v/>
      </c>
    </row>
    <row r="177" spans="1:40" s="25" customFormat="1" ht="17.100000000000001" customHeight="1">
      <c r="A177" s="25">
        <v>176</v>
      </c>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71"/>
      <c r="AJ177" s="71"/>
      <c r="AK177" s="71"/>
      <c r="AL177" s="26" t="str">
        <f t="shared" si="15"/>
        <v/>
      </c>
      <c r="AM177" s="26" t="str">
        <f t="shared" si="16"/>
        <v/>
      </c>
      <c r="AN177" s="24" t="str">
        <f t="shared" si="17"/>
        <v/>
      </c>
    </row>
    <row r="178" spans="1:40" s="25" customFormat="1" ht="17.100000000000001" customHeight="1">
      <c r="A178" s="25">
        <v>177</v>
      </c>
      <c r="B178" s="92"/>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71"/>
      <c r="AJ178" s="71"/>
      <c r="AK178" s="71"/>
      <c r="AL178" s="26" t="str">
        <f t="shared" si="15"/>
        <v/>
      </c>
      <c r="AM178" s="26" t="str">
        <f t="shared" si="16"/>
        <v/>
      </c>
      <c r="AN178" s="24" t="str">
        <f t="shared" si="17"/>
        <v/>
      </c>
    </row>
    <row r="179" spans="1:40" s="25" customFormat="1" ht="17.100000000000001" customHeight="1">
      <c r="A179" s="25">
        <v>178</v>
      </c>
      <c r="B179" s="92"/>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71"/>
      <c r="AJ179" s="71"/>
      <c r="AK179" s="71"/>
      <c r="AL179" s="26" t="str">
        <f t="shared" si="15"/>
        <v/>
      </c>
      <c r="AM179" s="26" t="str">
        <f t="shared" si="16"/>
        <v/>
      </c>
      <c r="AN179" s="24" t="str">
        <f t="shared" si="17"/>
        <v/>
      </c>
    </row>
    <row r="180" spans="1:40" s="25" customFormat="1" ht="17.100000000000001" customHeight="1">
      <c r="A180" s="25">
        <v>179</v>
      </c>
      <c r="B180" s="92"/>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71"/>
      <c r="AJ180" s="71"/>
      <c r="AK180" s="71"/>
      <c r="AL180" s="26" t="str">
        <f t="shared" si="15"/>
        <v/>
      </c>
      <c r="AM180" s="26" t="str">
        <f t="shared" si="16"/>
        <v/>
      </c>
      <c r="AN180" s="24" t="str">
        <f t="shared" si="17"/>
        <v/>
      </c>
    </row>
    <row r="181" spans="1:40" s="25" customFormat="1" ht="17.100000000000001" customHeight="1">
      <c r="A181" s="25">
        <v>180</v>
      </c>
      <c r="B181" s="92"/>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71"/>
      <c r="AJ181" s="71"/>
      <c r="AK181" s="71"/>
      <c r="AL181" s="26" t="str">
        <f t="shared" si="15"/>
        <v/>
      </c>
      <c r="AM181" s="26" t="str">
        <f t="shared" si="16"/>
        <v/>
      </c>
      <c r="AN181" s="24" t="str">
        <f t="shared" si="17"/>
        <v/>
      </c>
    </row>
    <row r="182" spans="1:40" s="25" customFormat="1" ht="17.100000000000001" customHeight="1">
      <c r="A182" s="25">
        <v>181</v>
      </c>
      <c r="B182" s="92"/>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71"/>
      <c r="AJ182" s="71"/>
      <c r="AK182" s="71"/>
      <c r="AL182" s="26" t="str">
        <f t="shared" si="15"/>
        <v/>
      </c>
      <c r="AM182" s="26" t="str">
        <f t="shared" si="16"/>
        <v/>
      </c>
      <c r="AN182" s="24" t="str">
        <f t="shared" si="17"/>
        <v/>
      </c>
    </row>
    <row r="183" spans="1:40" s="25" customFormat="1" ht="17.100000000000001" customHeight="1">
      <c r="A183" s="25">
        <v>182</v>
      </c>
      <c r="B183" s="92"/>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71"/>
      <c r="AJ183" s="71"/>
      <c r="AK183" s="71"/>
      <c r="AL183" s="26" t="str">
        <f t="shared" si="15"/>
        <v/>
      </c>
      <c r="AM183" s="26" t="str">
        <f t="shared" si="16"/>
        <v/>
      </c>
      <c r="AN183" s="24" t="str">
        <f t="shared" si="17"/>
        <v/>
      </c>
    </row>
    <row r="184" spans="1:40" s="25" customFormat="1" ht="17.100000000000001" customHeight="1">
      <c r="A184" s="25">
        <v>183</v>
      </c>
      <c r="B184" s="92"/>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71"/>
      <c r="AJ184" s="71"/>
      <c r="AK184" s="71"/>
      <c r="AL184" s="26" t="str">
        <f t="shared" si="15"/>
        <v/>
      </c>
      <c r="AM184" s="26" t="str">
        <f t="shared" si="16"/>
        <v/>
      </c>
      <c r="AN184" s="24" t="str">
        <f t="shared" si="17"/>
        <v/>
      </c>
    </row>
    <row r="185" spans="1:40" s="25" customFormat="1" ht="17.100000000000001" customHeight="1">
      <c r="A185" s="25">
        <v>184</v>
      </c>
      <c r="B185" s="92"/>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71"/>
      <c r="AJ185" s="71"/>
      <c r="AK185" s="71"/>
      <c r="AL185" s="26" t="str">
        <f t="shared" si="15"/>
        <v/>
      </c>
      <c r="AM185" s="26" t="str">
        <f t="shared" si="16"/>
        <v/>
      </c>
      <c r="AN185" s="24" t="str">
        <f t="shared" si="17"/>
        <v/>
      </c>
    </row>
    <row r="186" spans="1:40" s="25" customFormat="1" ht="17.100000000000001" customHeight="1">
      <c r="A186" s="25">
        <v>185</v>
      </c>
      <c r="B186" s="92"/>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71"/>
      <c r="AJ186" s="71"/>
      <c r="AK186" s="71"/>
      <c r="AL186" s="26" t="str">
        <f t="shared" si="15"/>
        <v/>
      </c>
      <c r="AM186" s="26" t="str">
        <f t="shared" si="16"/>
        <v/>
      </c>
      <c r="AN186" s="24" t="str">
        <f t="shared" si="17"/>
        <v/>
      </c>
    </row>
    <row r="187" spans="1:40" s="25" customFormat="1" ht="17.100000000000001" customHeight="1">
      <c r="A187" s="25">
        <v>186</v>
      </c>
      <c r="B187" s="92"/>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71"/>
      <c r="AJ187" s="71"/>
      <c r="AK187" s="71"/>
      <c r="AL187" s="26" t="str">
        <f t="shared" si="15"/>
        <v/>
      </c>
      <c r="AM187" s="26" t="str">
        <f t="shared" si="16"/>
        <v/>
      </c>
      <c r="AN187" s="24" t="str">
        <f t="shared" si="17"/>
        <v/>
      </c>
    </row>
    <row r="188" spans="1:40" s="25" customFormat="1" ht="17.100000000000001" customHeight="1">
      <c r="A188" s="25">
        <v>187</v>
      </c>
      <c r="B188" s="92"/>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71"/>
      <c r="AJ188" s="71"/>
      <c r="AK188" s="71"/>
      <c r="AL188" s="26" t="str">
        <f t="shared" si="15"/>
        <v/>
      </c>
      <c r="AM188" s="26" t="str">
        <f t="shared" si="16"/>
        <v/>
      </c>
      <c r="AN188" s="24" t="str">
        <f t="shared" si="17"/>
        <v/>
      </c>
    </row>
    <row r="189" spans="1:40" s="25" customFormat="1" ht="17.100000000000001" customHeight="1">
      <c r="A189" s="25">
        <v>188</v>
      </c>
      <c r="B189" s="92"/>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71"/>
      <c r="AJ189" s="71"/>
      <c r="AK189" s="71"/>
      <c r="AL189" s="26" t="str">
        <f t="shared" si="15"/>
        <v/>
      </c>
      <c r="AM189" s="26" t="str">
        <f t="shared" si="16"/>
        <v/>
      </c>
      <c r="AN189" s="24" t="str">
        <f t="shared" si="17"/>
        <v/>
      </c>
    </row>
    <row r="190" spans="1:40" s="25" customFormat="1" ht="17.100000000000001" customHeight="1">
      <c r="A190" s="25">
        <v>189</v>
      </c>
      <c r="B190" s="92"/>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71"/>
      <c r="AJ190" s="71"/>
      <c r="AK190" s="71"/>
      <c r="AL190" s="26" t="str">
        <f t="shared" si="15"/>
        <v/>
      </c>
      <c r="AM190" s="26" t="str">
        <f t="shared" si="16"/>
        <v/>
      </c>
      <c r="AN190" s="24" t="str">
        <f t="shared" si="17"/>
        <v/>
      </c>
    </row>
    <row r="191" spans="1:40" s="25" customFormat="1" ht="17.100000000000001" customHeight="1">
      <c r="A191" s="25">
        <v>190</v>
      </c>
      <c r="B191" s="92"/>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71"/>
      <c r="AJ191" s="71"/>
      <c r="AK191" s="71"/>
      <c r="AL191" s="26" t="str">
        <f t="shared" si="15"/>
        <v/>
      </c>
      <c r="AM191" s="26" t="str">
        <f t="shared" si="16"/>
        <v/>
      </c>
      <c r="AN191" s="24" t="str">
        <f t="shared" si="17"/>
        <v/>
      </c>
    </row>
    <row r="192" spans="1:40" s="25" customFormat="1" ht="17.100000000000001" customHeight="1">
      <c r="A192" s="25">
        <v>191</v>
      </c>
      <c r="B192" s="92"/>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71"/>
      <c r="AJ192" s="71"/>
      <c r="AK192" s="71"/>
      <c r="AL192" s="26" t="str">
        <f t="shared" si="15"/>
        <v/>
      </c>
      <c r="AM192" s="26" t="str">
        <f t="shared" si="16"/>
        <v/>
      </c>
      <c r="AN192" s="24" t="str">
        <f t="shared" si="17"/>
        <v/>
      </c>
    </row>
    <row r="193" spans="1:40" s="25" customFormat="1" ht="17.100000000000001" customHeight="1">
      <c r="A193" s="25">
        <v>192</v>
      </c>
      <c r="B193" s="92"/>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71"/>
      <c r="AJ193" s="71"/>
      <c r="AK193" s="71"/>
      <c r="AL193" s="26" t="str">
        <f t="shared" si="15"/>
        <v/>
      </c>
      <c r="AM193" s="26" t="str">
        <f t="shared" si="16"/>
        <v/>
      </c>
      <c r="AN193" s="24" t="str">
        <f t="shared" si="17"/>
        <v/>
      </c>
    </row>
    <row r="194" spans="1:40" s="25" customFormat="1" ht="17.100000000000001" customHeight="1">
      <c r="A194" s="25">
        <v>193</v>
      </c>
      <c r="B194" s="92"/>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71"/>
      <c r="AJ194" s="71"/>
      <c r="AK194" s="71"/>
      <c r="AL194" s="26" t="str">
        <f t="shared" si="15"/>
        <v/>
      </c>
      <c r="AM194" s="26" t="str">
        <f t="shared" si="16"/>
        <v/>
      </c>
      <c r="AN194" s="24" t="str">
        <f t="shared" si="17"/>
        <v/>
      </c>
    </row>
    <row r="195" spans="1:40" s="25" customFormat="1" ht="17.100000000000001" customHeight="1">
      <c r="A195" s="25">
        <v>194</v>
      </c>
      <c r="B195" s="92"/>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71"/>
      <c r="AJ195" s="71"/>
      <c r="AK195" s="71"/>
      <c r="AL195" s="26" t="str">
        <f t="shared" si="15"/>
        <v/>
      </c>
      <c r="AM195" s="26" t="str">
        <f t="shared" si="16"/>
        <v/>
      </c>
      <c r="AN195" s="24" t="str">
        <f t="shared" si="17"/>
        <v/>
      </c>
    </row>
    <row r="196" spans="1:40" s="25" customFormat="1" ht="17.100000000000001" customHeight="1">
      <c r="A196" s="25">
        <v>195</v>
      </c>
      <c r="B196" s="92"/>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71"/>
      <c r="AJ196" s="71"/>
      <c r="AK196" s="71"/>
      <c r="AL196" s="26" t="str">
        <f t="shared" si="15"/>
        <v/>
      </c>
      <c r="AM196" s="26" t="str">
        <f t="shared" si="16"/>
        <v/>
      </c>
      <c r="AN196" s="24" t="str">
        <f t="shared" si="17"/>
        <v/>
      </c>
    </row>
    <row r="197" spans="1:40" s="25" customFormat="1" ht="17.100000000000001" customHeight="1">
      <c r="A197" s="25">
        <v>196</v>
      </c>
      <c r="B197" s="92"/>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71"/>
      <c r="AJ197" s="71"/>
      <c r="AK197" s="71"/>
      <c r="AL197" s="26" t="str">
        <f t="shared" ref="AL197:AL260" si="18">IF(E197="","",E197+F197/60+24)</f>
        <v/>
      </c>
      <c r="AM197" s="26" t="str">
        <f t="shared" ref="AM197:AM260" si="19">IF(G197="","",G197+H197/60)</f>
        <v/>
      </c>
      <c r="AN197" s="24" t="str">
        <f t="shared" ref="AN197:AN260" si="20">IF(OR(E197="",G197=""),"",AL197-AM197)</f>
        <v/>
      </c>
    </row>
    <row r="198" spans="1:40" s="25" customFormat="1" ht="17.100000000000001" customHeight="1">
      <c r="A198" s="25">
        <v>197</v>
      </c>
      <c r="B198" s="92"/>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71"/>
      <c r="AJ198" s="71"/>
      <c r="AK198" s="71"/>
      <c r="AL198" s="26" t="str">
        <f t="shared" si="18"/>
        <v/>
      </c>
      <c r="AM198" s="26" t="str">
        <f t="shared" si="19"/>
        <v/>
      </c>
      <c r="AN198" s="24" t="str">
        <f t="shared" si="20"/>
        <v/>
      </c>
    </row>
    <row r="199" spans="1:40" s="25" customFormat="1" ht="17.100000000000001" customHeight="1">
      <c r="A199" s="25">
        <v>198</v>
      </c>
      <c r="B199" s="92"/>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71"/>
      <c r="AJ199" s="71"/>
      <c r="AK199" s="71"/>
      <c r="AL199" s="26" t="str">
        <f t="shared" si="18"/>
        <v/>
      </c>
      <c r="AM199" s="26" t="str">
        <f t="shared" si="19"/>
        <v/>
      </c>
      <c r="AN199" s="24" t="str">
        <f t="shared" si="20"/>
        <v/>
      </c>
    </row>
    <row r="200" spans="1:40" s="25" customFormat="1" ht="17.100000000000001" customHeight="1">
      <c r="A200" s="25">
        <v>199</v>
      </c>
      <c r="B200" s="92"/>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71"/>
      <c r="AJ200" s="71"/>
      <c r="AK200" s="71"/>
      <c r="AL200" s="26" t="str">
        <f t="shared" si="18"/>
        <v/>
      </c>
      <c r="AM200" s="26" t="str">
        <f t="shared" si="19"/>
        <v/>
      </c>
      <c r="AN200" s="24" t="str">
        <f t="shared" si="20"/>
        <v/>
      </c>
    </row>
    <row r="201" spans="1:40" s="25" customFormat="1" ht="17.100000000000001" customHeight="1">
      <c r="A201" s="25">
        <v>200</v>
      </c>
      <c r="B201" s="92"/>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71"/>
      <c r="AJ201" s="71"/>
      <c r="AK201" s="71"/>
      <c r="AL201" s="26" t="str">
        <f t="shared" si="18"/>
        <v/>
      </c>
      <c r="AM201" s="26" t="str">
        <f t="shared" si="19"/>
        <v/>
      </c>
      <c r="AN201" s="24" t="str">
        <f t="shared" si="20"/>
        <v/>
      </c>
    </row>
    <row r="202" spans="1:40" s="25" customFormat="1" ht="17.100000000000001" customHeight="1">
      <c r="A202" s="25">
        <v>201</v>
      </c>
      <c r="B202" s="92"/>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71"/>
      <c r="AJ202" s="71"/>
      <c r="AK202" s="71"/>
      <c r="AL202" s="26" t="str">
        <f t="shared" si="18"/>
        <v/>
      </c>
      <c r="AM202" s="26" t="str">
        <f t="shared" si="19"/>
        <v/>
      </c>
      <c r="AN202" s="24" t="str">
        <f t="shared" si="20"/>
        <v/>
      </c>
    </row>
    <row r="203" spans="1:40" s="25" customFormat="1" ht="17.100000000000001" customHeight="1">
      <c r="A203" s="25">
        <v>202</v>
      </c>
      <c r="B203" s="92"/>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71"/>
      <c r="AJ203" s="71"/>
      <c r="AK203" s="71"/>
      <c r="AL203" s="26" t="str">
        <f t="shared" si="18"/>
        <v/>
      </c>
      <c r="AM203" s="26" t="str">
        <f t="shared" si="19"/>
        <v/>
      </c>
      <c r="AN203" s="24" t="str">
        <f t="shared" si="20"/>
        <v/>
      </c>
    </row>
    <row r="204" spans="1:40" s="25" customFormat="1" ht="17.100000000000001" customHeight="1">
      <c r="A204" s="25">
        <v>203</v>
      </c>
      <c r="B204" s="92"/>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71"/>
      <c r="AJ204" s="71"/>
      <c r="AK204" s="71"/>
      <c r="AL204" s="26" t="str">
        <f t="shared" si="18"/>
        <v/>
      </c>
      <c r="AM204" s="26" t="str">
        <f t="shared" si="19"/>
        <v/>
      </c>
      <c r="AN204" s="24" t="str">
        <f t="shared" si="20"/>
        <v/>
      </c>
    </row>
    <row r="205" spans="1:40" s="25" customFormat="1" ht="17.100000000000001" customHeight="1">
      <c r="A205" s="25">
        <v>204</v>
      </c>
      <c r="B205" s="92"/>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71"/>
      <c r="AJ205" s="71"/>
      <c r="AK205" s="71"/>
      <c r="AL205" s="26" t="str">
        <f t="shared" si="18"/>
        <v/>
      </c>
      <c r="AM205" s="26" t="str">
        <f t="shared" si="19"/>
        <v/>
      </c>
      <c r="AN205" s="24" t="str">
        <f t="shared" si="20"/>
        <v/>
      </c>
    </row>
    <row r="206" spans="1:40" s="25" customFormat="1" ht="17.100000000000001" customHeight="1">
      <c r="A206" s="25">
        <v>205</v>
      </c>
      <c r="B206" s="92"/>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71"/>
      <c r="AJ206" s="71"/>
      <c r="AK206" s="71"/>
      <c r="AL206" s="26" t="str">
        <f t="shared" si="18"/>
        <v/>
      </c>
      <c r="AM206" s="26" t="str">
        <f t="shared" si="19"/>
        <v/>
      </c>
      <c r="AN206" s="24" t="str">
        <f t="shared" si="20"/>
        <v/>
      </c>
    </row>
    <row r="207" spans="1:40" s="25" customFormat="1" ht="17.100000000000001" customHeight="1">
      <c r="A207" s="25">
        <v>206</v>
      </c>
      <c r="B207" s="92"/>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71"/>
      <c r="AJ207" s="71"/>
      <c r="AK207" s="71"/>
      <c r="AL207" s="26" t="str">
        <f t="shared" si="18"/>
        <v/>
      </c>
      <c r="AM207" s="26" t="str">
        <f t="shared" si="19"/>
        <v/>
      </c>
      <c r="AN207" s="24" t="str">
        <f t="shared" si="20"/>
        <v/>
      </c>
    </row>
    <row r="208" spans="1:40" s="25" customFormat="1" ht="17.100000000000001" customHeight="1">
      <c r="A208" s="25">
        <v>207</v>
      </c>
      <c r="B208" s="92"/>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71"/>
      <c r="AJ208" s="71"/>
      <c r="AK208" s="71"/>
      <c r="AL208" s="26" t="str">
        <f t="shared" si="18"/>
        <v/>
      </c>
      <c r="AM208" s="26" t="str">
        <f t="shared" si="19"/>
        <v/>
      </c>
      <c r="AN208" s="24" t="str">
        <f t="shared" si="20"/>
        <v/>
      </c>
    </row>
    <row r="209" spans="1:40" s="25" customFormat="1" ht="17.100000000000001" customHeight="1">
      <c r="A209" s="25">
        <v>208</v>
      </c>
      <c r="B209" s="92"/>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71"/>
      <c r="AJ209" s="71"/>
      <c r="AK209" s="71"/>
      <c r="AL209" s="26" t="str">
        <f t="shared" si="18"/>
        <v/>
      </c>
      <c r="AM209" s="26" t="str">
        <f t="shared" si="19"/>
        <v/>
      </c>
      <c r="AN209" s="24" t="str">
        <f t="shared" si="20"/>
        <v/>
      </c>
    </row>
    <row r="210" spans="1:40" s="25" customFormat="1" ht="17.100000000000001" customHeight="1">
      <c r="A210" s="25">
        <v>209</v>
      </c>
      <c r="B210" s="92"/>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71"/>
      <c r="AJ210" s="71"/>
      <c r="AK210" s="71"/>
      <c r="AL210" s="26" t="str">
        <f t="shared" si="18"/>
        <v/>
      </c>
      <c r="AM210" s="26" t="str">
        <f t="shared" si="19"/>
        <v/>
      </c>
      <c r="AN210" s="24" t="str">
        <f t="shared" si="20"/>
        <v/>
      </c>
    </row>
    <row r="211" spans="1:40" s="25" customFormat="1" ht="17.100000000000001" customHeight="1">
      <c r="A211" s="25">
        <v>210</v>
      </c>
      <c r="B211" s="92"/>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71"/>
      <c r="AJ211" s="71"/>
      <c r="AK211" s="71"/>
      <c r="AL211" s="26" t="str">
        <f t="shared" si="18"/>
        <v/>
      </c>
      <c r="AM211" s="26" t="str">
        <f t="shared" si="19"/>
        <v/>
      </c>
      <c r="AN211" s="24" t="str">
        <f t="shared" si="20"/>
        <v/>
      </c>
    </row>
    <row r="212" spans="1:40" s="25" customFormat="1" ht="17.100000000000001" customHeight="1">
      <c r="A212" s="25">
        <v>211</v>
      </c>
      <c r="B212" s="92"/>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71"/>
      <c r="AJ212" s="71"/>
      <c r="AK212" s="71"/>
      <c r="AL212" s="26" t="str">
        <f t="shared" si="18"/>
        <v/>
      </c>
      <c r="AM212" s="26" t="str">
        <f t="shared" si="19"/>
        <v/>
      </c>
      <c r="AN212" s="24" t="str">
        <f t="shared" si="20"/>
        <v/>
      </c>
    </row>
    <row r="213" spans="1:40" s="25" customFormat="1" ht="17.100000000000001" customHeight="1">
      <c r="A213" s="25">
        <v>212</v>
      </c>
      <c r="B213" s="92"/>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71"/>
      <c r="AJ213" s="71"/>
      <c r="AK213" s="71"/>
      <c r="AL213" s="26" t="str">
        <f t="shared" si="18"/>
        <v/>
      </c>
      <c r="AM213" s="26" t="str">
        <f t="shared" si="19"/>
        <v/>
      </c>
      <c r="AN213" s="24" t="str">
        <f t="shared" si="20"/>
        <v/>
      </c>
    </row>
    <row r="214" spans="1:40" s="25" customFormat="1" ht="17.100000000000001" customHeight="1">
      <c r="A214" s="25">
        <v>213</v>
      </c>
      <c r="B214" s="92"/>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71"/>
      <c r="AJ214" s="71"/>
      <c r="AK214" s="71"/>
      <c r="AL214" s="26" t="str">
        <f t="shared" si="18"/>
        <v/>
      </c>
      <c r="AM214" s="26" t="str">
        <f t="shared" si="19"/>
        <v/>
      </c>
      <c r="AN214" s="24" t="str">
        <f t="shared" si="20"/>
        <v/>
      </c>
    </row>
    <row r="215" spans="1:40" s="25" customFormat="1" ht="17.100000000000001" customHeight="1">
      <c r="A215" s="25">
        <v>214</v>
      </c>
      <c r="B215" s="92"/>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71"/>
      <c r="AJ215" s="71"/>
      <c r="AK215" s="71"/>
      <c r="AL215" s="26" t="str">
        <f t="shared" si="18"/>
        <v/>
      </c>
      <c r="AM215" s="26" t="str">
        <f t="shared" si="19"/>
        <v/>
      </c>
      <c r="AN215" s="24" t="str">
        <f t="shared" si="20"/>
        <v/>
      </c>
    </row>
    <row r="216" spans="1:40" s="25" customFormat="1" ht="17.100000000000001" customHeight="1">
      <c r="A216" s="25">
        <v>215</v>
      </c>
      <c r="B216" s="92"/>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71"/>
      <c r="AJ216" s="71"/>
      <c r="AK216" s="71"/>
      <c r="AL216" s="26" t="str">
        <f t="shared" si="18"/>
        <v/>
      </c>
      <c r="AM216" s="26" t="str">
        <f t="shared" si="19"/>
        <v/>
      </c>
      <c r="AN216" s="24" t="str">
        <f t="shared" si="20"/>
        <v/>
      </c>
    </row>
    <row r="217" spans="1:40" s="25" customFormat="1" ht="17.100000000000001" customHeight="1">
      <c r="A217" s="25">
        <v>216</v>
      </c>
      <c r="B217" s="92"/>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71"/>
      <c r="AJ217" s="71"/>
      <c r="AK217" s="71"/>
      <c r="AL217" s="26" t="str">
        <f t="shared" si="18"/>
        <v/>
      </c>
      <c r="AM217" s="26" t="str">
        <f t="shared" si="19"/>
        <v/>
      </c>
      <c r="AN217" s="24" t="str">
        <f t="shared" si="20"/>
        <v/>
      </c>
    </row>
    <row r="218" spans="1:40" s="25" customFormat="1" ht="17.100000000000001" customHeight="1">
      <c r="A218" s="25">
        <v>217</v>
      </c>
      <c r="B218" s="92"/>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71"/>
      <c r="AJ218" s="71"/>
      <c r="AK218" s="71"/>
      <c r="AL218" s="26" t="str">
        <f t="shared" si="18"/>
        <v/>
      </c>
      <c r="AM218" s="26" t="str">
        <f t="shared" si="19"/>
        <v/>
      </c>
      <c r="AN218" s="24" t="str">
        <f t="shared" si="20"/>
        <v/>
      </c>
    </row>
    <row r="219" spans="1:40" s="25" customFormat="1" ht="17.100000000000001" customHeight="1">
      <c r="A219" s="25">
        <v>218</v>
      </c>
      <c r="B219" s="92"/>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71"/>
      <c r="AJ219" s="71"/>
      <c r="AK219" s="71"/>
      <c r="AL219" s="26" t="str">
        <f t="shared" si="18"/>
        <v/>
      </c>
      <c r="AM219" s="26" t="str">
        <f t="shared" si="19"/>
        <v/>
      </c>
      <c r="AN219" s="24" t="str">
        <f t="shared" si="20"/>
        <v/>
      </c>
    </row>
    <row r="220" spans="1:40" s="25" customFormat="1" ht="17.100000000000001" customHeight="1">
      <c r="A220" s="25">
        <v>219</v>
      </c>
      <c r="B220" s="92"/>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71"/>
      <c r="AJ220" s="71"/>
      <c r="AK220" s="71"/>
      <c r="AL220" s="26" t="str">
        <f t="shared" si="18"/>
        <v/>
      </c>
      <c r="AM220" s="26" t="str">
        <f t="shared" si="19"/>
        <v/>
      </c>
      <c r="AN220" s="24" t="str">
        <f t="shared" si="20"/>
        <v/>
      </c>
    </row>
    <row r="221" spans="1:40" s="25" customFormat="1" ht="17.100000000000001" customHeight="1">
      <c r="A221" s="25">
        <v>220</v>
      </c>
      <c r="B221" s="92"/>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71"/>
      <c r="AJ221" s="71"/>
      <c r="AK221" s="71"/>
      <c r="AL221" s="26" t="str">
        <f t="shared" si="18"/>
        <v/>
      </c>
      <c r="AM221" s="26" t="str">
        <f t="shared" si="19"/>
        <v/>
      </c>
      <c r="AN221" s="24" t="str">
        <f t="shared" si="20"/>
        <v/>
      </c>
    </row>
    <row r="222" spans="1:40" s="25" customFormat="1" ht="17.100000000000001" customHeight="1">
      <c r="A222" s="25">
        <v>221</v>
      </c>
      <c r="B222" s="92"/>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71"/>
      <c r="AJ222" s="71"/>
      <c r="AK222" s="71"/>
      <c r="AL222" s="26" t="str">
        <f t="shared" si="18"/>
        <v/>
      </c>
      <c r="AM222" s="26" t="str">
        <f t="shared" si="19"/>
        <v/>
      </c>
      <c r="AN222" s="24" t="str">
        <f t="shared" si="20"/>
        <v/>
      </c>
    </row>
    <row r="223" spans="1:40" s="25" customFormat="1" ht="17.100000000000001" customHeight="1">
      <c r="A223" s="25">
        <v>222</v>
      </c>
      <c r="B223" s="92"/>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71"/>
      <c r="AJ223" s="71"/>
      <c r="AK223" s="71"/>
      <c r="AL223" s="26" t="str">
        <f t="shared" si="18"/>
        <v/>
      </c>
      <c r="AM223" s="26" t="str">
        <f t="shared" si="19"/>
        <v/>
      </c>
      <c r="AN223" s="24" t="str">
        <f t="shared" si="20"/>
        <v/>
      </c>
    </row>
    <row r="224" spans="1:40" s="25" customFormat="1" ht="17.100000000000001" customHeight="1">
      <c r="A224" s="25">
        <v>223</v>
      </c>
      <c r="B224" s="92"/>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71"/>
      <c r="AJ224" s="71"/>
      <c r="AK224" s="71"/>
      <c r="AL224" s="26" t="str">
        <f t="shared" si="18"/>
        <v/>
      </c>
      <c r="AM224" s="26" t="str">
        <f t="shared" si="19"/>
        <v/>
      </c>
      <c r="AN224" s="24" t="str">
        <f t="shared" si="20"/>
        <v/>
      </c>
    </row>
    <row r="225" spans="1:40" s="25" customFormat="1" ht="17.100000000000001" customHeight="1">
      <c r="A225" s="25">
        <v>224</v>
      </c>
      <c r="B225" s="92"/>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71"/>
      <c r="AJ225" s="71"/>
      <c r="AK225" s="71"/>
      <c r="AL225" s="26" t="str">
        <f t="shared" si="18"/>
        <v/>
      </c>
      <c r="AM225" s="26" t="str">
        <f t="shared" si="19"/>
        <v/>
      </c>
      <c r="AN225" s="24" t="str">
        <f t="shared" si="20"/>
        <v/>
      </c>
    </row>
    <row r="226" spans="1:40" s="25" customFormat="1" ht="17.100000000000001" customHeight="1">
      <c r="A226" s="25">
        <v>225</v>
      </c>
      <c r="B226" s="93"/>
      <c r="C226" s="89"/>
      <c r="D226" s="71"/>
      <c r="E226" s="71"/>
      <c r="F226" s="71"/>
      <c r="G226" s="71"/>
      <c r="H226" s="71"/>
      <c r="I226" s="71"/>
      <c r="J226" s="71"/>
      <c r="K226" s="71"/>
      <c r="L226" s="71"/>
      <c r="M226" s="89"/>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26" t="str">
        <f t="shared" si="18"/>
        <v/>
      </c>
      <c r="AM226" s="26" t="str">
        <f t="shared" si="19"/>
        <v/>
      </c>
      <c r="AN226" s="24" t="str">
        <f t="shared" si="20"/>
        <v/>
      </c>
    </row>
    <row r="227" spans="1:40" s="25" customFormat="1" ht="17.100000000000001" customHeight="1">
      <c r="A227" s="25">
        <v>226</v>
      </c>
      <c r="B227" s="71"/>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71"/>
      <c r="AJ227" s="71"/>
      <c r="AK227" s="71"/>
      <c r="AL227" s="26" t="str">
        <f t="shared" si="18"/>
        <v/>
      </c>
      <c r="AM227" s="26" t="str">
        <f t="shared" si="19"/>
        <v/>
      </c>
      <c r="AN227" s="24" t="str">
        <f t="shared" si="20"/>
        <v/>
      </c>
    </row>
    <row r="228" spans="1:40" s="25" customFormat="1" ht="17.100000000000001" customHeight="1">
      <c r="A228" s="25">
        <v>227</v>
      </c>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71"/>
      <c r="AJ228" s="71"/>
      <c r="AK228" s="71"/>
      <c r="AL228" s="26" t="str">
        <f t="shared" si="18"/>
        <v/>
      </c>
      <c r="AM228" s="26" t="str">
        <f t="shared" si="19"/>
        <v/>
      </c>
      <c r="AN228" s="24" t="str">
        <f t="shared" si="20"/>
        <v/>
      </c>
    </row>
    <row r="229" spans="1:40" s="25" customFormat="1" ht="17.100000000000001" customHeight="1">
      <c r="A229" s="25">
        <v>228</v>
      </c>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71"/>
      <c r="AJ229" s="71"/>
      <c r="AK229" s="71"/>
      <c r="AL229" s="26" t="str">
        <f t="shared" si="18"/>
        <v/>
      </c>
      <c r="AM229" s="26" t="str">
        <f t="shared" si="19"/>
        <v/>
      </c>
      <c r="AN229" s="24" t="str">
        <f t="shared" si="20"/>
        <v/>
      </c>
    </row>
    <row r="230" spans="1:40" s="25" customFormat="1" ht="17.100000000000001" customHeight="1">
      <c r="A230" s="25">
        <v>229</v>
      </c>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71"/>
      <c r="AJ230" s="71"/>
      <c r="AK230" s="71"/>
      <c r="AL230" s="26" t="str">
        <f t="shared" si="18"/>
        <v/>
      </c>
      <c r="AM230" s="26" t="str">
        <f t="shared" si="19"/>
        <v/>
      </c>
      <c r="AN230" s="24" t="str">
        <f t="shared" si="20"/>
        <v/>
      </c>
    </row>
    <row r="231" spans="1:40" s="25" customFormat="1" ht="17.100000000000001" customHeight="1">
      <c r="A231" s="25">
        <v>230</v>
      </c>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71"/>
      <c r="AJ231" s="71"/>
      <c r="AK231" s="71"/>
      <c r="AL231" s="26" t="str">
        <f t="shared" si="18"/>
        <v/>
      </c>
      <c r="AM231" s="26" t="str">
        <f t="shared" si="19"/>
        <v/>
      </c>
      <c r="AN231" s="24" t="str">
        <f t="shared" si="20"/>
        <v/>
      </c>
    </row>
    <row r="232" spans="1:40" s="25" customFormat="1" ht="17.100000000000001" customHeight="1">
      <c r="A232" s="25">
        <v>231</v>
      </c>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71"/>
      <c r="AJ232" s="71"/>
      <c r="AK232" s="71"/>
      <c r="AL232" s="26" t="str">
        <f t="shared" si="18"/>
        <v/>
      </c>
      <c r="AM232" s="26" t="str">
        <f t="shared" si="19"/>
        <v/>
      </c>
      <c r="AN232" s="24" t="str">
        <f t="shared" si="20"/>
        <v/>
      </c>
    </row>
    <row r="233" spans="1:40" s="25" customFormat="1" ht="17.100000000000001" customHeight="1">
      <c r="A233" s="25">
        <v>232</v>
      </c>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71"/>
      <c r="AJ233" s="71"/>
      <c r="AK233" s="71"/>
      <c r="AL233" s="26" t="str">
        <f t="shared" si="18"/>
        <v/>
      </c>
      <c r="AM233" s="26" t="str">
        <f t="shared" si="19"/>
        <v/>
      </c>
      <c r="AN233" s="24" t="str">
        <f t="shared" si="20"/>
        <v/>
      </c>
    </row>
    <row r="234" spans="1:40" s="25" customFormat="1" ht="17.100000000000001" customHeight="1">
      <c r="A234" s="25">
        <v>233</v>
      </c>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71"/>
      <c r="AJ234" s="71"/>
      <c r="AK234" s="71"/>
      <c r="AL234" s="26" t="str">
        <f t="shared" si="18"/>
        <v/>
      </c>
      <c r="AM234" s="26" t="str">
        <f t="shared" si="19"/>
        <v/>
      </c>
      <c r="AN234" s="24" t="str">
        <f t="shared" si="20"/>
        <v/>
      </c>
    </row>
    <row r="235" spans="1:40" s="25" customFormat="1" ht="17.100000000000001" customHeight="1">
      <c r="A235" s="25">
        <v>234</v>
      </c>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71"/>
      <c r="AJ235" s="71"/>
      <c r="AK235" s="71"/>
      <c r="AL235" s="26" t="str">
        <f t="shared" si="18"/>
        <v/>
      </c>
      <c r="AM235" s="26" t="str">
        <f t="shared" si="19"/>
        <v/>
      </c>
      <c r="AN235" s="24" t="str">
        <f t="shared" si="20"/>
        <v/>
      </c>
    </row>
    <row r="236" spans="1:40" s="25" customFormat="1" ht="17.100000000000001" customHeight="1">
      <c r="A236" s="25">
        <v>235</v>
      </c>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71"/>
      <c r="AJ236" s="71"/>
      <c r="AK236" s="71"/>
      <c r="AL236" s="26" t="str">
        <f t="shared" si="18"/>
        <v/>
      </c>
      <c r="AM236" s="26" t="str">
        <f t="shared" si="19"/>
        <v/>
      </c>
      <c r="AN236" s="24" t="str">
        <f t="shared" si="20"/>
        <v/>
      </c>
    </row>
    <row r="237" spans="1:40" s="25" customFormat="1" ht="17.100000000000001" customHeight="1">
      <c r="A237" s="25">
        <v>236</v>
      </c>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71"/>
      <c r="AJ237" s="71"/>
      <c r="AK237" s="71"/>
      <c r="AL237" s="26" t="str">
        <f t="shared" si="18"/>
        <v/>
      </c>
      <c r="AM237" s="26" t="str">
        <f t="shared" si="19"/>
        <v/>
      </c>
      <c r="AN237" s="24" t="str">
        <f t="shared" si="20"/>
        <v/>
      </c>
    </row>
    <row r="238" spans="1:40" s="25" customFormat="1" ht="17.100000000000001" customHeight="1">
      <c r="A238" s="25">
        <v>237</v>
      </c>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71"/>
      <c r="AJ238" s="71"/>
      <c r="AK238" s="71"/>
      <c r="AL238" s="26" t="str">
        <f t="shared" si="18"/>
        <v/>
      </c>
      <c r="AM238" s="26" t="str">
        <f t="shared" si="19"/>
        <v/>
      </c>
      <c r="AN238" s="24" t="str">
        <f t="shared" si="20"/>
        <v/>
      </c>
    </row>
    <row r="239" spans="1:40" s="25" customFormat="1" ht="17.100000000000001" customHeight="1">
      <c r="A239" s="25">
        <v>238</v>
      </c>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71"/>
      <c r="AJ239" s="71"/>
      <c r="AK239" s="71"/>
      <c r="AL239" s="26" t="str">
        <f t="shared" si="18"/>
        <v/>
      </c>
      <c r="AM239" s="26" t="str">
        <f t="shared" si="19"/>
        <v/>
      </c>
      <c r="AN239" s="24" t="str">
        <f t="shared" si="20"/>
        <v/>
      </c>
    </row>
    <row r="240" spans="1:40" s="25" customFormat="1" ht="17.100000000000001" customHeight="1">
      <c r="A240" s="25">
        <v>239</v>
      </c>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71"/>
      <c r="AJ240" s="71"/>
      <c r="AK240" s="71"/>
      <c r="AL240" s="26" t="str">
        <f t="shared" si="18"/>
        <v/>
      </c>
      <c r="AM240" s="26" t="str">
        <f t="shared" si="19"/>
        <v/>
      </c>
      <c r="AN240" s="24" t="str">
        <f t="shared" si="20"/>
        <v/>
      </c>
    </row>
    <row r="241" spans="1:40" s="25" customFormat="1" ht="17.100000000000001" customHeight="1">
      <c r="A241" s="25">
        <v>240</v>
      </c>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71"/>
      <c r="AJ241" s="71"/>
      <c r="AK241" s="71"/>
      <c r="AL241" s="26" t="str">
        <f t="shared" si="18"/>
        <v/>
      </c>
      <c r="AM241" s="26" t="str">
        <f t="shared" si="19"/>
        <v/>
      </c>
      <c r="AN241" s="24" t="str">
        <f t="shared" si="20"/>
        <v/>
      </c>
    </row>
    <row r="242" spans="1:40" s="25" customFormat="1" ht="17.100000000000001" customHeight="1">
      <c r="A242" s="25">
        <v>241</v>
      </c>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71"/>
      <c r="AJ242" s="71"/>
      <c r="AK242" s="71"/>
      <c r="AL242" s="26" t="str">
        <f t="shared" si="18"/>
        <v/>
      </c>
      <c r="AM242" s="26" t="str">
        <f t="shared" si="19"/>
        <v/>
      </c>
      <c r="AN242" s="24" t="str">
        <f t="shared" si="20"/>
        <v/>
      </c>
    </row>
    <row r="243" spans="1:40" s="25" customFormat="1" ht="17.100000000000001" customHeight="1">
      <c r="A243" s="25">
        <v>242</v>
      </c>
      <c r="B243" s="92"/>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71"/>
      <c r="AJ243" s="71"/>
      <c r="AK243" s="71"/>
      <c r="AL243" s="26" t="str">
        <f t="shared" si="18"/>
        <v/>
      </c>
      <c r="AM243" s="26" t="str">
        <f t="shared" si="19"/>
        <v/>
      </c>
      <c r="AN243" s="24" t="str">
        <f t="shared" si="20"/>
        <v/>
      </c>
    </row>
    <row r="244" spans="1:40" s="25" customFormat="1" ht="17.100000000000001" customHeight="1">
      <c r="A244" s="25">
        <v>243</v>
      </c>
      <c r="B244" s="92"/>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71"/>
      <c r="AJ244" s="71"/>
      <c r="AK244" s="71"/>
      <c r="AL244" s="26" t="str">
        <f t="shared" si="18"/>
        <v/>
      </c>
      <c r="AM244" s="26" t="str">
        <f t="shared" si="19"/>
        <v/>
      </c>
      <c r="AN244" s="24" t="str">
        <f t="shared" si="20"/>
        <v/>
      </c>
    </row>
    <row r="245" spans="1:40" s="25" customFormat="1" ht="17.100000000000001" customHeight="1">
      <c r="A245" s="25">
        <v>244</v>
      </c>
      <c r="B245" s="92"/>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71"/>
      <c r="AJ245" s="71"/>
      <c r="AK245" s="71"/>
      <c r="AL245" s="26" t="str">
        <f t="shared" si="18"/>
        <v/>
      </c>
      <c r="AM245" s="26" t="str">
        <f t="shared" si="19"/>
        <v/>
      </c>
      <c r="AN245" s="24" t="str">
        <f t="shared" si="20"/>
        <v/>
      </c>
    </row>
    <row r="246" spans="1:40" s="25" customFormat="1" ht="17.100000000000001" customHeight="1">
      <c r="A246" s="25">
        <v>245</v>
      </c>
      <c r="B246" s="92"/>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71"/>
      <c r="AJ246" s="71"/>
      <c r="AK246" s="71"/>
      <c r="AL246" s="26" t="str">
        <f t="shared" si="18"/>
        <v/>
      </c>
      <c r="AM246" s="26" t="str">
        <f t="shared" si="19"/>
        <v/>
      </c>
      <c r="AN246" s="24" t="str">
        <f t="shared" si="20"/>
        <v/>
      </c>
    </row>
    <row r="247" spans="1:40" s="25" customFormat="1" ht="17.100000000000001" customHeight="1">
      <c r="A247" s="25">
        <v>246</v>
      </c>
      <c r="B247" s="92"/>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71"/>
      <c r="AJ247" s="71"/>
      <c r="AK247" s="71"/>
      <c r="AL247" s="26" t="str">
        <f t="shared" si="18"/>
        <v/>
      </c>
      <c r="AM247" s="26" t="str">
        <f t="shared" si="19"/>
        <v/>
      </c>
      <c r="AN247" s="24" t="str">
        <f t="shared" si="20"/>
        <v/>
      </c>
    </row>
    <row r="248" spans="1:40" s="25" customFormat="1" ht="17.100000000000001" customHeight="1">
      <c r="A248" s="25">
        <v>247</v>
      </c>
      <c r="B248" s="92"/>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71"/>
      <c r="AJ248" s="71"/>
      <c r="AK248" s="71"/>
      <c r="AL248" s="26" t="str">
        <f t="shared" si="18"/>
        <v/>
      </c>
      <c r="AM248" s="26" t="str">
        <f t="shared" si="19"/>
        <v/>
      </c>
      <c r="AN248" s="24" t="str">
        <f t="shared" si="20"/>
        <v/>
      </c>
    </row>
    <row r="249" spans="1:40" s="25" customFormat="1" ht="17.100000000000001" customHeight="1">
      <c r="A249" s="25">
        <v>248</v>
      </c>
      <c r="B249" s="92"/>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71"/>
      <c r="AJ249" s="71"/>
      <c r="AK249" s="71"/>
      <c r="AL249" s="26" t="str">
        <f t="shared" si="18"/>
        <v/>
      </c>
      <c r="AM249" s="26" t="str">
        <f t="shared" si="19"/>
        <v/>
      </c>
      <c r="AN249" s="24" t="str">
        <f t="shared" si="20"/>
        <v/>
      </c>
    </row>
    <row r="250" spans="1:40" s="25" customFormat="1" ht="17.100000000000001" customHeight="1">
      <c r="A250" s="25">
        <v>249</v>
      </c>
      <c r="B250" s="92"/>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71"/>
      <c r="AJ250" s="71"/>
      <c r="AK250" s="71"/>
      <c r="AL250" s="26" t="str">
        <f t="shared" si="18"/>
        <v/>
      </c>
      <c r="AM250" s="26" t="str">
        <f t="shared" si="19"/>
        <v/>
      </c>
      <c r="AN250" s="24" t="str">
        <f t="shared" si="20"/>
        <v/>
      </c>
    </row>
    <row r="251" spans="1:40" s="25" customFormat="1" ht="17.100000000000001" customHeight="1">
      <c r="A251" s="25">
        <v>250</v>
      </c>
      <c r="B251" s="92"/>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71"/>
      <c r="AJ251" s="71"/>
      <c r="AK251" s="71"/>
      <c r="AL251" s="26" t="str">
        <f t="shared" si="18"/>
        <v/>
      </c>
      <c r="AM251" s="26" t="str">
        <f t="shared" si="19"/>
        <v/>
      </c>
      <c r="AN251" s="24" t="str">
        <f t="shared" si="20"/>
        <v/>
      </c>
    </row>
    <row r="252" spans="1:40" s="25" customFormat="1" ht="17.100000000000001" customHeight="1">
      <c r="A252" s="25">
        <v>251</v>
      </c>
      <c r="B252" s="92"/>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71"/>
      <c r="AJ252" s="71"/>
      <c r="AK252" s="71"/>
      <c r="AL252" s="26" t="str">
        <f t="shared" si="18"/>
        <v/>
      </c>
      <c r="AM252" s="26" t="str">
        <f t="shared" si="19"/>
        <v/>
      </c>
      <c r="AN252" s="24" t="str">
        <f t="shared" si="20"/>
        <v/>
      </c>
    </row>
    <row r="253" spans="1:40" s="25" customFormat="1" ht="17.100000000000001" customHeight="1">
      <c r="A253" s="25">
        <v>252</v>
      </c>
      <c r="B253" s="92"/>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71"/>
      <c r="AJ253" s="71"/>
      <c r="AK253" s="71"/>
      <c r="AL253" s="26" t="str">
        <f t="shared" si="18"/>
        <v/>
      </c>
      <c r="AM253" s="26" t="str">
        <f t="shared" si="19"/>
        <v/>
      </c>
      <c r="AN253" s="24" t="str">
        <f t="shared" si="20"/>
        <v/>
      </c>
    </row>
    <row r="254" spans="1:40" s="25" customFormat="1" ht="17.100000000000001" customHeight="1">
      <c r="A254" s="25">
        <v>253</v>
      </c>
      <c r="B254" s="92"/>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71"/>
      <c r="AJ254" s="71"/>
      <c r="AK254" s="71"/>
      <c r="AL254" s="26" t="str">
        <f t="shared" si="18"/>
        <v/>
      </c>
      <c r="AM254" s="26" t="str">
        <f t="shared" si="19"/>
        <v/>
      </c>
      <c r="AN254" s="24" t="str">
        <f t="shared" si="20"/>
        <v/>
      </c>
    </row>
    <row r="255" spans="1:40" s="25" customFormat="1" ht="17.100000000000001" customHeight="1">
      <c r="A255" s="25">
        <v>254</v>
      </c>
      <c r="B255" s="92"/>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71"/>
      <c r="AJ255" s="71"/>
      <c r="AK255" s="71"/>
      <c r="AL255" s="26" t="str">
        <f t="shared" si="18"/>
        <v/>
      </c>
      <c r="AM255" s="26" t="str">
        <f t="shared" si="19"/>
        <v/>
      </c>
      <c r="AN255" s="24" t="str">
        <f t="shared" si="20"/>
        <v/>
      </c>
    </row>
    <row r="256" spans="1:40" s="25" customFormat="1" ht="17.100000000000001" customHeight="1">
      <c r="A256" s="25">
        <v>255</v>
      </c>
      <c r="B256" s="92"/>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71"/>
      <c r="AJ256" s="71"/>
      <c r="AK256" s="71"/>
      <c r="AL256" s="26" t="str">
        <f t="shared" si="18"/>
        <v/>
      </c>
      <c r="AM256" s="26" t="str">
        <f t="shared" si="19"/>
        <v/>
      </c>
      <c r="AN256" s="24" t="str">
        <f t="shared" si="20"/>
        <v/>
      </c>
    </row>
    <row r="257" spans="1:40" s="25" customFormat="1" ht="17.100000000000001" customHeight="1">
      <c r="A257" s="25">
        <v>256</v>
      </c>
      <c r="B257" s="92"/>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71"/>
      <c r="AJ257" s="71"/>
      <c r="AK257" s="71"/>
      <c r="AL257" s="26" t="str">
        <f t="shared" si="18"/>
        <v/>
      </c>
      <c r="AM257" s="26" t="str">
        <f t="shared" si="19"/>
        <v/>
      </c>
      <c r="AN257" s="24" t="str">
        <f t="shared" si="20"/>
        <v/>
      </c>
    </row>
    <row r="258" spans="1:40" s="25" customFormat="1" ht="17.100000000000001" customHeight="1">
      <c r="A258" s="25">
        <v>257</v>
      </c>
      <c r="B258" s="92"/>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71"/>
      <c r="AJ258" s="71"/>
      <c r="AK258" s="71"/>
      <c r="AL258" s="26" t="str">
        <f t="shared" si="18"/>
        <v/>
      </c>
      <c r="AM258" s="26" t="str">
        <f t="shared" si="19"/>
        <v/>
      </c>
      <c r="AN258" s="24" t="str">
        <f t="shared" si="20"/>
        <v/>
      </c>
    </row>
    <row r="259" spans="1:40" s="25" customFormat="1" ht="17.100000000000001" customHeight="1">
      <c r="A259" s="25">
        <v>258</v>
      </c>
      <c r="B259" s="92"/>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71"/>
      <c r="AJ259" s="71"/>
      <c r="AK259" s="71"/>
      <c r="AL259" s="26" t="str">
        <f t="shared" si="18"/>
        <v/>
      </c>
      <c r="AM259" s="26" t="str">
        <f t="shared" si="19"/>
        <v/>
      </c>
      <c r="AN259" s="24" t="str">
        <f t="shared" si="20"/>
        <v/>
      </c>
    </row>
    <row r="260" spans="1:40" s="25" customFormat="1" ht="17.100000000000001" customHeight="1">
      <c r="A260" s="25">
        <v>259</v>
      </c>
      <c r="B260" s="92"/>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71"/>
      <c r="AJ260" s="71"/>
      <c r="AK260" s="71"/>
      <c r="AL260" s="26" t="str">
        <f t="shared" si="18"/>
        <v/>
      </c>
      <c r="AM260" s="26" t="str">
        <f t="shared" si="19"/>
        <v/>
      </c>
      <c r="AN260" s="24" t="str">
        <f t="shared" si="20"/>
        <v/>
      </c>
    </row>
    <row r="261" spans="1:40" s="25" customFormat="1" ht="17.100000000000001" customHeight="1">
      <c r="A261" s="25">
        <v>260</v>
      </c>
      <c r="B261" s="92"/>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71"/>
      <c r="AJ261" s="71"/>
      <c r="AK261" s="71"/>
      <c r="AL261" s="26" t="str">
        <f t="shared" ref="AL261:AL324" si="21">IF(E261="","",E261+F261/60+24)</f>
        <v/>
      </c>
      <c r="AM261" s="26" t="str">
        <f t="shared" ref="AM261:AM324" si="22">IF(G261="","",G261+H261/60)</f>
        <v/>
      </c>
      <c r="AN261" s="24" t="str">
        <f t="shared" ref="AN261:AN324" si="23">IF(OR(E261="",G261=""),"",AL261-AM261)</f>
        <v/>
      </c>
    </row>
    <row r="262" spans="1:40" s="25" customFormat="1" ht="17.100000000000001" customHeight="1">
      <c r="A262" s="25">
        <v>261</v>
      </c>
      <c r="B262" s="92"/>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71"/>
      <c r="AJ262" s="71"/>
      <c r="AK262" s="71"/>
      <c r="AL262" s="26" t="str">
        <f t="shared" si="21"/>
        <v/>
      </c>
      <c r="AM262" s="26" t="str">
        <f t="shared" si="22"/>
        <v/>
      </c>
      <c r="AN262" s="24" t="str">
        <f t="shared" si="23"/>
        <v/>
      </c>
    </row>
    <row r="263" spans="1:40" s="25" customFormat="1" ht="17.100000000000001" customHeight="1">
      <c r="A263" s="25">
        <v>262</v>
      </c>
      <c r="B263" s="92"/>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71"/>
      <c r="AJ263" s="71"/>
      <c r="AK263" s="71"/>
      <c r="AL263" s="26" t="str">
        <f t="shared" si="21"/>
        <v/>
      </c>
      <c r="AM263" s="26" t="str">
        <f t="shared" si="22"/>
        <v/>
      </c>
      <c r="AN263" s="24" t="str">
        <f t="shared" si="23"/>
        <v/>
      </c>
    </row>
    <row r="264" spans="1:40" s="25" customFormat="1" ht="17.100000000000001" customHeight="1">
      <c r="A264" s="25">
        <v>263</v>
      </c>
      <c r="B264" s="92"/>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71"/>
      <c r="AJ264" s="71"/>
      <c r="AK264" s="71"/>
      <c r="AL264" s="26" t="str">
        <f t="shared" si="21"/>
        <v/>
      </c>
      <c r="AM264" s="26" t="str">
        <f t="shared" si="22"/>
        <v/>
      </c>
      <c r="AN264" s="24" t="str">
        <f t="shared" si="23"/>
        <v/>
      </c>
    </row>
    <row r="265" spans="1:40" s="25" customFormat="1" ht="17.100000000000001" customHeight="1">
      <c r="A265" s="25">
        <v>264</v>
      </c>
      <c r="B265" s="92"/>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71"/>
      <c r="AJ265" s="71"/>
      <c r="AK265" s="71"/>
      <c r="AL265" s="26" t="str">
        <f t="shared" si="21"/>
        <v/>
      </c>
      <c r="AM265" s="26" t="str">
        <f t="shared" si="22"/>
        <v/>
      </c>
      <c r="AN265" s="24" t="str">
        <f t="shared" si="23"/>
        <v/>
      </c>
    </row>
    <row r="266" spans="1:40" s="25" customFormat="1" ht="17.100000000000001" customHeight="1">
      <c r="A266" s="25">
        <v>265</v>
      </c>
      <c r="B266" s="92"/>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71"/>
      <c r="AI266" s="71"/>
      <c r="AJ266" s="71"/>
      <c r="AK266" s="71"/>
      <c r="AL266" s="26" t="str">
        <f t="shared" si="21"/>
        <v/>
      </c>
      <c r="AM266" s="26" t="str">
        <f t="shared" si="22"/>
        <v/>
      </c>
      <c r="AN266" s="24" t="str">
        <f t="shared" si="23"/>
        <v/>
      </c>
    </row>
    <row r="267" spans="1:40" s="25" customFormat="1" ht="17.100000000000001" customHeight="1">
      <c r="A267" s="25">
        <v>266</v>
      </c>
      <c r="B267" s="92"/>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71"/>
      <c r="AJ267" s="71"/>
      <c r="AK267" s="71"/>
      <c r="AL267" s="26" t="str">
        <f t="shared" si="21"/>
        <v/>
      </c>
      <c r="AM267" s="26" t="str">
        <f t="shared" si="22"/>
        <v/>
      </c>
      <c r="AN267" s="24" t="str">
        <f t="shared" si="23"/>
        <v/>
      </c>
    </row>
    <row r="268" spans="1:40" s="25" customFormat="1" ht="17.100000000000001" customHeight="1">
      <c r="A268" s="25">
        <v>267</v>
      </c>
      <c r="B268" s="92"/>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71"/>
      <c r="AJ268" s="71"/>
      <c r="AK268" s="71"/>
      <c r="AL268" s="26" t="str">
        <f t="shared" si="21"/>
        <v/>
      </c>
      <c r="AM268" s="26" t="str">
        <f t="shared" si="22"/>
        <v/>
      </c>
      <c r="AN268" s="24" t="str">
        <f t="shared" si="23"/>
        <v/>
      </c>
    </row>
    <row r="269" spans="1:40" s="25" customFormat="1" ht="17.100000000000001" customHeight="1">
      <c r="A269" s="25">
        <v>268</v>
      </c>
      <c r="B269" s="92"/>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71"/>
      <c r="AJ269" s="71"/>
      <c r="AK269" s="71"/>
      <c r="AL269" s="26" t="str">
        <f t="shared" si="21"/>
        <v/>
      </c>
      <c r="AM269" s="26" t="str">
        <f t="shared" si="22"/>
        <v/>
      </c>
      <c r="AN269" s="24" t="str">
        <f t="shared" si="23"/>
        <v/>
      </c>
    </row>
    <row r="270" spans="1:40" s="25" customFormat="1" ht="17.100000000000001" customHeight="1">
      <c r="A270" s="25">
        <v>269</v>
      </c>
      <c r="B270" s="92"/>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71"/>
      <c r="AJ270" s="71"/>
      <c r="AK270" s="71"/>
      <c r="AL270" s="26" t="str">
        <f t="shared" si="21"/>
        <v/>
      </c>
      <c r="AM270" s="26" t="str">
        <f t="shared" si="22"/>
        <v/>
      </c>
      <c r="AN270" s="24" t="str">
        <f t="shared" si="23"/>
        <v/>
      </c>
    </row>
    <row r="271" spans="1:40" s="25" customFormat="1" ht="17.100000000000001" customHeight="1">
      <c r="A271" s="25">
        <v>270</v>
      </c>
      <c r="B271" s="92"/>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71"/>
      <c r="AJ271" s="71"/>
      <c r="AK271" s="71"/>
      <c r="AL271" s="26" t="str">
        <f t="shared" si="21"/>
        <v/>
      </c>
      <c r="AM271" s="26" t="str">
        <f t="shared" si="22"/>
        <v/>
      </c>
      <c r="AN271" s="24" t="str">
        <f t="shared" si="23"/>
        <v/>
      </c>
    </row>
    <row r="272" spans="1:40" s="25" customFormat="1" ht="17.100000000000001" customHeight="1">
      <c r="A272" s="25">
        <v>271</v>
      </c>
      <c r="B272" s="92"/>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71"/>
      <c r="AJ272" s="71"/>
      <c r="AK272" s="71"/>
      <c r="AL272" s="26" t="str">
        <f t="shared" si="21"/>
        <v/>
      </c>
      <c r="AM272" s="26" t="str">
        <f t="shared" si="22"/>
        <v/>
      </c>
      <c r="AN272" s="24" t="str">
        <f t="shared" si="23"/>
        <v/>
      </c>
    </row>
    <row r="273" spans="1:40" s="25" customFormat="1" ht="17.100000000000001" customHeight="1">
      <c r="A273" s="25">
        <v>272</v>
      </c>
      <c r="B273" s="92"/>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71"/>
      <c r="AJ273" s="71"/>
      <c r="AK273" s="71"/>
      <c r="AL273" s="26" t="str">
        <f t="shared" si="21"/>
        <v/>
      </c>
      <c r="AM273" s="26" t="str">
        <f t="shared" si="22"/>
        <v/>
      </c>
      <c r="AN273" s="24" t="str">
        <f t="shared" si="23"/>
        <v/>
      </c>
    </row>
    <row r="274" spans="1:40" s="25" customFormat="1" ht="17.100000000000001" customHeight="1">
      <c r="A274" s="25">
        <v>273</v>
      </c>
      <c r="B274" s="92"/>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71"/>
      <c r="AJ274" s="71"/>
      <c r="AK274" s="71"/>
      <c r="AL274" s="26" t="str">
        <f t="shared" si="21"/>
        <v/>
      </c>
      <c r="AM274" s="26" t="str">
        <f t="shared" si="22"/>
        <v/>
      </c>
      <c r="AN274" s="24" t="str">
        <f t="shared" si="23"/>
        <v/>
      </c>
    </row>
    <row r="275" spans="1:40" s="25" customFormat="1" ht="17.100000000000001" customHeight="1">
      <c r="A275" s="25">
        <v>274</v>
      </c>
      <c r="B275" s="92"/>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71"/>
      <c r="AJ275" s="71"/>
      <c r="AK275" s="71"/>
      <c r="AL275" s="26" t="str">
        <f t="shared" si="21"/>
        <v/>
      </c>
      <c r="AM275" s="26" t="str">
        <f t="shared" si="22"/>
        <v/>
      </c>
      <c r="AN275" s="24" t="str">
        <f t="shared" si="23"/>
        <v/>
      </c>
    </row>
    <row r="276" spans="1:40" s="25" customFormat="1" ht="17.100000000000001" customHeight="1">
      <c r="A276" s="25">
        <v>275</v>
      </c>
      <c r="B276" s="92"/>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71"/>
      <c r="AJ276" s="71"/>
      <c r="AK276" s="71"/>
      <c r="AL276" s="26" t="str">
        <f t="shared" si="21"/>
        <v/>
      </c>
      <c r="AM276" s="26" t="str">
        <f t="shared" si="22"/>
        <v/>
      </c>
      <c r="AN276" s="24" t="str">
        <f t="shared" si="23"/>
        <v/>
      </c>
    </row>
    <row r="277" spans="1:40" s="25" customFormat="1" ht="17.100000000000001" customHeight="1">
      <c r="A277" s="25">
        <v>276</v>
      </c>
      <c r="B277" s="92"/>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71"/>
      <c r="AJ277" s="71"/>
      <c r="AK277" s="71"/>
      <c r="AL277" s="26" t="str">
        <f t="shared" si="21"/>
        <v/>
      </c>
      <c r="AM277" s="26" t="str">
        <f t="shared" si="22"/>
        <v/>
      </c>
      <c r="AN277" s="24" t="str">
        <f t="shared" si="23"/>
        <v/>
      </c>
    </row>
    <row r="278" spans="1:40" s="25" customFormat="1" ht="17.100000000000001" customHeight="1">
      <c r="A278" s="25">
        <v>277</v>
      </c>
      <c r="B278" s="92"/>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71"/>
      <c r="AJ278" s="71"/>
      <c r="AK278" s="71"/>
      <c r="AL278" s="26" t="str">
        <f t="shared" si="21"/>
        <v/>
      </c>
      <c r="AM278" s="26" t="str">
        <f t="shared" si="22"/>
        <v/>
      </c>
      <c r="AN278" s="24" t="str">
        <f t="shared" si="23"/>
        <v/>
      </c>
    </row>
    <row r="279" spans="1:40" s="25" customFormat="1" ht="17.100000000000001" customHeight="1">
      <c r="A279" s="25">
        <v>278</v>
      </c>
      <c r="B279" s="92"/>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71"/>
      <c r="AJ279" s="71"/>
      <c r="AK279" s="71"/>
      <c r="AL279" s="26" t="str">
        <f t="shared" si="21"/>
        <v/>
      </c>
      <c r="AM279" s="26" t="str">
        <f t="shared" si="22"/>
        <v/>
      </c>
      <c r="AN279" s="24" t="str">
        <f t="shared" si="23"/>
        <v/>
      </c>
    </row>
    <row r="280" spans="1:40" s="25" customFormat="1" ht="17.100000000000001" customHeight="1">
      <c r="A280" s="25">
        <v>279</v>
      </c>
      <c r="B280" s="92"/>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71"/>
      <c r="AJ280" s="71"/>
      <c r="AK280" s="71"/>
      <c r="AL280" s="26" t="str">
        <f t="shared" si="21"/>
        <v/>
      </c>
      <c r="AM280" s="26" t="str">
        <f t="shared" si="22"/>
        <v/>
      </c>
      <c r="AN280" s="24" t="str">
        <f t="shared" si="23"/>
        <v/>
      </c>
    </row>
    <row r="281" spans="1:40" s="25" customFormat="1" ht="17.100000000000001" customHeight="1">
      <c r="A281" s="25">
        <v>280</v>
      </c>
      <c r="B281" s="92"/>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71"/>
      <c r="AJ281" s="71"/>
      <c r="AK281" s="71"/>
      <c r="AL281" s="26" t="str">
        <f t="shared" si="21"/>
        <v/>
      </c>
      <c r="AM281" s="26" t="str">
        <f t="shared" si="22"/>
        <v/>
      </c>
      <c r="AN281" s="24" t="str">
        <f t="shared" si="23"/>
        <v/>
      </c>
    </row>
    <row r="282" spans="1:40" s="25" customFormat="1" ht="17.100000000000001" customHeight="1">
      <c r="A282" s="25">
        <v>281</v>
      </c>
      <c r="B282" s="92"/>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71"/>
      <c r="AJ282" s="71"/>
      <c r="AK282" s="71"/>
      <c r="AL282" s="26" t="str">
        <f t="shared" si="21"/>
        <v/>
      </c>
      <c r="AM282" s="26" t="str">
        <f t="shared" si="22"/>
        <v/>
      </c>
      <c r="AN282" s="24" t="str">
        <f t="shared" si="23"/>
        <v/>
      </c>
    </row>
    <row r="283" spans="1:40" s="25" customFormat="1" ht="17.100000000000001" customHeight="1">
      <c r="A283" s="25">
        <v>282</v>
      </c>
      <c r="B283" s="92"/>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71"/>
      <c r="AJ283" s="71"/>
      <c r="AK283" s="71"/>
      <c r="AL283" s="26" t="str">
        <f t="shared" si="21"/>
        <v/>
      </c>
      <c r="AM283" s="26" t="str">
        <f t="shared" si="22"/>
        <v/>
      </c>
      <c r="AN283" s="24" t="str">
        <f t="shared" si="23"/>
        <v/>
      </c>
    </row>
    <row r="284" spans="1:40" s="25" customFormat="1" ht="17.100000000000001" customHeight="1">
      <c r="A284" s="25">
        <v>283</v>
      </c>
      <c r="B284" s="92"/>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71"/>
      <c r="AJ284" s="71"/>
      <c r="AK284" s="71"/>
      <c r="AL284" s="26" t="str">
        <f t="shared" si="21"/>
        <v/>
      </c>
      <c r="AM284" s="26" t="str">
        <f t="shared" si="22"/>
        <v/>
      </c>
      <c r="AN284" s="24" t="str">
        <f t="shared" si="23"/>
        <v/>
      </c>
    </row>
    <row r="285" spans="1:40" s="25" customFormat="1" ht="17.100000000000001" customHeight="1">
      <c r="A285" s="25">
        <v>284</v>
      </c>
      <c r="B285" s="92"/>
      <c r="C285" s="89"/>
      <c r="D285" s="71"/>
      <c r="E285" s="71"/>
      <c r="F285" s="71"/>
      <c r="G285" s="71"/>
      <c r="H285" s="71"/>
      <c r="I285" s="71"/>
      <c r="J285" s="71"/>
      <c r="K285" s="71"/>
      <c r="L285" s="71"/>
      <c r="M285" s="89"/>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26" t="str">
        <f t="shared" si="21"/>
        <v/>
      </c>
      <c r="AM285" s="26" t="str">
        <f t="shared" si="22"/>
        <v/>
      </c>
      <c r="AN285" s="24" t="str">
        <f t="shared" si="23"/>
        <v/>
      </c>
    </row>
    <row r="286" spans="1:40" s="25" customFormat="1" ht="17.100000000000001" customHeight="1">
      <c r="A286" s="25">
        <v>285</v>
      </c>
      <c r="B286" s="92"/>
      <c r="C286" s="89"/>
      <c r="D286" s="71"/>
      <c r="E286" s="71"/>
      <c r="F286" s="71"/>
      <c r="G286" s="71"/>
      <c r="H286" s="71"/>
      <c r="I286" s="71"/>
      <c r="J286" s="71"/>
      <c r="K286" s="71"/>
      <c r="L286" s="71"/>
      <c r="M286" s="89"/>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26" t="str">
        <f t="shared" si="21"/>
        <v/>
      </c>
      <c r="AM286" s="26" t="str">
        <f t="shared" si="22"/>
        <v/>
      </c>
      <c r="AN286" s="24" t="str">
        <f t="shared" si="23"/>
        <v/>
      </c>
    </row>
    <row r="287" spans="1:40" s="25" customFormat="1" ht="17.100000000000001" customHeight="1">
      <c r="A287" s="25">
        <v>286</v>
      </c>
      <c r="B287" s="92"/>
      <c r="C287" s="89"/>
      <c r="D287" s="71"/>
      <c r="E287" s="71"/>
      <c r="F287" s="71"/>
      <c r="G287" s="71"/>
      <c r="H287" s="71"/>
      <c r="I287" s="71"/>
      <c r="J287" s="71"/>
      <c r="K287" s="71"/>
      <c r="L287" s="71"/>
      <c r="M287" s="89"/>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26" t="str">
        <f t="shared" si="21"/>
        <v/>
      </c>
      <c r="AM287" s="26" t="str">
        <f t="shared" si="22"/>
        <v/>
      </c>
      <c r="AN287" s="24" t="str">
        <f t="shared" si="23"/>
        <v/>
      </c>
    </row>
    <row r="288" spans="1:40" s="25" customFormat="1" ht="17.100000000000001" customHeight="1">
      <c r="A288" s="25">
        <v>287</v>
      </c>
      <c r="B288" s="92"/>
      <c r="C288" s="89"/>
      <c r="D288" s="71"/>
      <c r="E288" s="71"/>
      <c r="F288" s="71"/>
      <c r="G288" s="71"/>
      <c r="H288" s="71"/>
      <c r="I288" s="71"/>
      <c r="J288" s="71"/>
      <c r="K288" s="71"/>
      <c r="L288" s="71"/>
      <c r="M288" s="89"/>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26" t="str">
        <f t="shared" si="21"/>
        <v/>
      </c>
      <c r="AM288" s="26" t="str">
        <f t="shared" si="22"/>
        <v/>
      </c>
      <c r="AN288" s="24" t="str">
        <f t="shared" si="23"/>
        <v/>
      </c>
    </row>
    <row r="289" spans="1:40" s="25" customFormat="1" ht="17.100000000000001" customHeight="1">
      <c r="A289" s="25">
        <v>288</v>
      </c>
      <c r="B289" s="92"/>
      <c r="C289" s="89"/>
      <c r="D289" s="71"/>
      <c r="E289" s="71"/>
      <c r="F289" s="71"/>
      <c r="G289" s="71"/>
      <c r="H289" s="71"/>
      <c r="I289" s="71"/>
      <c r="J289" s="71"/>
      <c r="K289" s="71"/>
      <c r="L289" s="71"/>
      <c r="M289" s="89"/>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26" t="str">
        <f t="shared" si="21"/>
        <v/>
      </c>
      <c r="AM289" s="26" t="str">
        <f t="shared" si="22"/>
        <v/>
      </c>
      <c r="AN289" s="24" t="str">
        <f t="shared" si="23"/>
        <v/>
      </c>
    </row>
    <row r="290" spans="1:40" s="25" customFormat="1" ht="17.100000000000001" customHeight="1">
      <c r="A290" s="25">
        <v>289</v>
      </c>
      <c r="B290" s="92"/>
      <c r="C290" s="89"/>
      <c r="D290" s="71"/>
      <c r="E290" s="71"/>
      <c r="F290" s="71"/>
      <c r="G290" s="71"/>
      <c r="H290" s="71"/>
      <c r="I290" s="71"/>
      <c r="J290" s="71"/>
      <c r="K290" s="71"/>
      <c r="L290" s="71"/>
      <c r="M290" s="89"/>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26" t="str">
        <f t="shared" si="21"/>
        <v/>
      </c>
      <c r="AM290" s="26" t="str">
        <f t="shared" si="22"/>
        <v/>
      </c>
      <c r="AN290" s="24" t="str">
        <f t="shared" si="23"/>
        <v/>
      </c>
    </row>
    <row r="291" spans="1:40" s="25" customFormat="1" ht="17.100000000000001" customHeight="1">
      <c r="A291" s="25">
        <v>290</v>
      </c>
      <c r="B291" s="92"/>
      <c r="C291" s="89"/>
      <c r="D291" s="71"/>
      <c r="E291" s="71"/>
      <c r="F291" s="71"/>
      <c r="G291" s="71"/>
      <c r="H291" s="71"/>
      <c r="I291" s="71"/>
      <c r="J291" s="71"/>
      <c r="K291" s="71"/>
      <c r="L291" s="71"/>
      <c r="M291" s="89"/>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26" t="str">
        <f t="shared" si="21"/>
        <v/>
      </c>
      <c r="AM291" s="26" t="str">
        <f t="shared" si="22"/>
        <v/>
      </c>
      <c r="AN291" s="24" t="str">
        <f t="shared" si="23"/>
        <v/>
      </c>
    </row>
    <row r="292" spans="1:40" s="25" customFormat="1" ht="17.100000000000001" customHeight="1">
      <c r="A292" s="25">
        <v>291</v>
      </c>
      <c r="B292" s="92"/>
      <c r="C292" s="89"/>
      <c r="D292" s="71"/>
      <c r="E292" s="71"/>
      <c r="F292" s="71"/>
      <c r="G292" s="71"/>
      <c r="H292" s="71"/>
      <c r="I292" s="71"/>
      <c r="J292" s="71"/>
      <c r="K292" s="71"/>
      <c r="L292" s="71"/>
      <c r="M292" s="89"/>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26" t="str">
        <f t="shared" si="21"/>
        <v/>
      </c>
      <c r="AM292" s="26" t="str">
        <f t="shared" si="22"/>
        <v/>
      </c>
      <c r="AN292" s="24" t="str">
        <f t="shared" si="23"/>
        <v/>
      </c>
    </row>
    <row r="293" spans="1:40" s="25" customFormat="1" ht="17.100000000000001" customHeight="1">
      <c r="A293" s="25">
        <v>292</v>
      </c>
      <c r="B293" s="92"/>
      <c r="C293" s="89"/>
      <c r="D293" s="71"/>
      <c r="E293" s="71"/>
      <c r="F293" s="71"/>
      <c r="G293" s="71"/>
      <c r="H293" s="71"/>
      <c r="I293" s="71"/>
      <c r="J293" s="71"/>
      <c r="K293" s="71"/>
      <c r="L293" s="71"/>
      <c r="M293" s="89"/>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26" t="str">
        <f t="shared" si="21"/>
        <v/>
      </c>
      <c r="AM293" s="26" t="str">
        <f t="shared" si="22"/>
        <v/>
      </c>
      <c r="AN293" s="24" t="str">
        <f t="shared" si="23"/>
        <v/>
      </c>
    </row>
    <row r="294" spans="1:40" s="25" customFormat="1" ht="17.100000000000001" customHeight="1">
      <c r="A294" s="25">
        <v>293</v>
      </c>
      <c r="B294" s="71"/>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71"/>
      <c r="AJ294" s="71"/>
      <c r="AK294" s="71"/>
      <c r="AL294" s="26" t="str">
        <f t="shared" si="21"/>
        <v/>
      </c>
      <c r="AM294" s="26" t="str">
        <f t="shared" si="22"/>
        <v/>
      </c>
      <c r="AN294" s="24" t="str">
        <f t="shared" si="23"/>
        <v/>
      </c>
    </row>
    <row r="295" spans="1:40" s="25" customFormat="1" ht="17.100000000000001" customHeight="1">
      <c r="A295" s="25">
        <v>294</v>
      </c>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71"/>
      <c r="AJ295" s="71"/>
      <c r="AK295" s="71"/>
      <c r="AL295" s="26" t="str">
        <f t="shared" si="21"/>
        <v/>
      </c>
      <c r="AM295" s="26" t="str">
        <f t="shared" si="22"/>
        <v/>
      </c>
      <c r="AN295" s="24" t="str">
        <f t="shared" si="23"/>
        <v/>
      </c>
    </row>
    <row r="296" spans="1:40" s="25" customFormat="1" ht="17.100000000000001" customHeight="1">
      <c r="A296" s="25">
        <v>295</v>
      </c>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71"/>
      <c r="AJ296" s="71"/>
      <c r="AK296" s="71"/>
      <c r="AL296" s="26" t="str">
        <f t="shared" si="21"/>
        <v/>
      </c>
      <c r="AM296" s="26" t="str">
        <f t="shared" si="22"/>
        <v/>
      </c>
      <c r="AN296" s="24" t="str">
        <f t="shared" si="23"/>
        <v/>
      </c>
    </row>
    <row r="297" spans="1:40" s="25" customFormat="1" ht="17.100000000000001" customHeight="1">
      <c r="A297" s="25">
        <v>296</v>
      </c>
      <c r="B297" s="71"/>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71"/>
      <c r="AJ297" s="71"/>
      <c r="AK297" s="71"/>
      <c r="AL297" s="26" t="str">
        <f t="shared" si="21"/>
        <v/>
      </c>
      <c r="AM297" s="26" t="str">
        <f t="shared" si="22"/>
        <v/>
      </c>
      <c r="AN297" s="24" t="str">
        <f t="shared" si="23"/>
        <v/>
      </c>
    </row>
    <row r="298" spans="1:40" s="25" customFormat="1" ht="17.100000000000001" customHeight="1">
      <c r="A298" s="25">
        <v>297</v>
      </c>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71"/>
      <c r="AJ298" s="71"/>
      <c r="AK298" s="71"/>
      <c r="AL298" s="26" t="str">
        <f t="shared" si="21"/>
        <v/>
      </c>
      <c r="AM298" s="26" t="str">
        <f t="shared" si="22"/>
        <v/>
      </c>
      <c r="AN298" s="24" t="str">
        <f t="shared" si="23"/>
        <v/>
      </c>
    </row>
    <row r="299" spans="1:40" s="25" customFormat="1" ht="17.100000000000001" customHeight="1">
      <c r="A299" s="25">
        <v>298</v>
      </c>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71"/>
      <c r="AJ299" s="71"/>
      <c r="AK299" s="71"/>
      <c r="AL299" s="26" t="str">
        <f t="shared" si="21"/>
        <v/>
      </c>
      <c r="AM299" s="26" t="str">
        <f t="shared" si="22"/>
        <v/>
      </c>
      <c r="AN299" s="24" t="str">
        <f t="shared" si="23"/>
        <v/>
      </c>
    </row>
    <row r="300" spans="1:40" s="25" customFormat="1" ht="17.100000000000001" customHeight="1">
      <c r="A300" s="25">
        <v>299</v>
      </c>
      <c r="B300" s="71"/>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71"/>
      <c r="AJ300" s="71"/>
      <c r="AK300" s="71"/>
      <c r="AL300" s="26" t="str">
        <f t="shared" si="21"/>
        <v/>
      </c>
      <c r="AM300" s="26" t="str">
        <f t="shared" si="22"/>
        <v/>
      </c>
      <c r="AN300" s="24" t="str">
        <f t="shared" si="23"/>
        <v/>
      </c>
    </row>
    <row r="301" spans="1:40" s="25" customFormat="1" ht="17.100000000000001" customHeight="1">
      <c r="A301" s="25">
        <v>300</v>
      </c>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71"/>
      <c r="AJ301" s="71"/>
      <c r="AK301" s="71"/>
      <c r="AL301" s="26" t="str">
        <f t="shared" si="21"/>
        <v/>
      </c>
      <c r="AM301" s="26" t="str">
        <f t="shared" si="22"/>
        <v/>
      </c>
      <c r="AN301" s="24" t="str">
        <f t="shared" si="23"/>
        <v/>
      </c>
    </row>
    <row r="302" spans="1:40" s="25" customFormat="1" ht="17.100000000000001" customHeight="1">
      <c r="A302" s="25">
        <v>301</v>
      </c>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71"/>
      <c r="AJ302" s="71"/>
      <c r="AK302" s="71"/>
      <c r="AL302" s="26" t="str">
        <f t="shared" si="21"/>
        <v/>
      </c>
      <c r="AM302" s="26" t="str">
        <f t="shared" si="22"/>
        <v/>
      </c>
      <c r="AN302" s="24" t="str">
        <f t="shared" si="23"/>
        <v/>
      </c>
    </row>
    <row r="303" spans="1:40" s="25" customFormat="1" ht="17.100000000000001" customHeight="1">
      <c r="A303" s="25">
        <v>302</v>
      </c>
      <c r="B303" s="71"/>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71"/>
      <c r="AJ303" s="71"/>
      <c r="AK303" s="71"/>
      <c r="AL303" s="26" t="str">
        <f t="shared" si="21"/>
        <v/>
      </c>
      <c r="AM303" s="26" t="str">
        <f t="shared" si="22"/>
        <v/>
      </c>
      <c r="AN303" s="24" t="str">
        <f t="shared" si="23"/>
        <v/>
      </c>
    </row>
    <row r="304" spans="1:40" s="25" customFormat="1" ht="17.100000000000001" customHeight="1">
      <c r="A304" s="25">
        <v>303</v>
      </c>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71"/>
      <c r="AJ304" s="71"/>
      <c r="AK304" s="71"/>
      <c r="AL304" s="26" t="str">
        <f t="shared" si="21"/>
        <v/>
      </c>
      <c r="AM304" s="26" t="str">
        <f t="shared" si="22"/>
        <v/>
      </c>
      <c r="AN304" s="24" t="str">
        <f t="shared" si="23"/>
        <v/>
      </c>
    </row>
    <row r="305" spans="1:40" s="25" customFormat="1" ht="17.100000000000001" customHeight="1">
      <c r="A305" s="25">
        <v>304</v>
      </c>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71"/>
      <c r="AJ305" s="71"/>
      <c r="AK305" s="71"/>
      <c r="AL305" s="26" t="str">
        <f t="shared" si="21"/>
        <v/>
      </c>
      <c r="AM305" s="26" t="str">
        <f t="shared" si="22"/>
        <v/>
      </c>
      <c r="AN305" s="24" t="str">
        <f t="shared" si="23"/>
        <v/>
      </c>
    </row>
    <row r="306" spans="1:40" s="25" customFormat="1" ht="17.100000000000001" customHeight="1">
      <c r="A306" s="25">
        <v>305</v>
      </c>
      <c r="B306" s="71"/>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71"/>
      <c r="AJ306" s="71"/>
      <c r="AK306" s="71"/>
      <c r="AL306" s="26" t="str">
        <f t="shared" si="21"/>
        <v/>
      </c>
      <c r="AM306" s="26" t="str">
        <f t="shared" si="22"/>
        <v/>
      </c>
      <c r="AN306" s="24" t="str">
        <f t="shared" si="23"/>
        <v/>
      </c>
    </row>
    <row r="307" spans="1:40" s="25" customFormat="1" ht="17.100000000000001" customHeight="1">
      <c r="A307" s="25">
        <v>306</v>
      </c>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71"/>
      <c r="AJ307" s="71"/>
      <c r="AK307" s="71"/>
      <c r="AL307" s="26" t="str">
        <f t="shared" si="21"/>
        <v/>
      </c>
      <c r="AM307" s="26" t="str">
        <f t="shared" si="22"/>
        <v/>
      </c>
      <c r="AN307" s="24" t="str">
        <f t="shared" si="23"/>
        <v/>
      </c>
    </row>
    <row r="308" spans="1:40" s="25" customFormat="1" ht="17.100000000000001" customHeight="1">
      <c r="A308" s="25">
        <v>307</v>
      </c>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71"/>
      <c r="AJ308" s="71"/>
      <c r="AK308" s="71"/>
      <c r="AL308" s="26" t="str">
        <f t="shared" si="21"/>
        <v/>
      </c>
      <c r="AM308" s="26" t="str">
        <f t="shared" si="22"/>
        <v/>
      </c>
      <c r="AN308" s="24" t="str">
        <f t="shared" si="23"/>
        <v/>
      </c>
    </row>
    <row r="309" spans="1:40" s="25" customFormat="1" ht="17.100000000000001" customHeight="1">
      <c r="A309" s="25">
        <v>308</v>
      </c>
      <c r="B309" s="71"/>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71"/>
      <c r="AJ309" s="71"/>
      <c r="AK309" s="71"/>
      <c r="AL309" s="26" t="str">
        <f t="shared" si="21"/>
        <v/>
      </c>
      <c r="AM309" s="26" t="str">
        <f t="shared" si="22"/>
        <v/>
      </c>
      <c r="AN309" s="24" t="str">
        <f t="shared" si="23"/>
        <v/>
      </c>
    </row>
    <row r="310" spans="1:40" s="25" customFormat="1" ht="17.100000000000001" customHeight="1">
      <c r="A310" s="25">
        <v>309</v>
      </c>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71"/>
      <c r="AJ310" s="71"/>
      <c r="AK310" s="71"/>
      <c r="AL310" s="26" t="str">
        <f t="shared" si="21"/>
        <v/>
      </c>
      <c r="AM310" s="26" t="str">
        <f t="shared" si="22"/>
        <v/>
      </c>
      <c r="AN310" s="24" t="str">
        <f t="shared" si="23"/>
        <v/>
      </c>
    </row>
    <row r="311" spans="1:40" s="25" customFormat="1" ht="17.100000000000001" customHeight="1">
      <c r="A311" s="25">
        <v>310</v>
      </c>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71"/>
      <c r="AJ311" s="71"/>
      <c r="AK311" s="71"/>
      <c r="AL311" s="26" t="str">
        <f t="shared" si="21"/>
        <v/>
      </c>
      <c r="AM311" s="26" t="str">
        <f t="shared" si="22"/>
        <v/>
      </c>
      <c r="AN311" s="24" t="str">
        <f t="shared" si="23"/>
        <v/>
      </c>
    </row>
    <row r="312" spans="1:40" s="25" customFormat="1" ht="17.100000000000001" customHeight="1">
      <c r="A312" s="25">
        <v>311</v>
      </c>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71"/>
      <c r="AJ312" s="71"/>
      <c r="AK312" s="71"/>
      <c r="AL312" s="26" t="str">
        <f t="shared" si="21"/>
        <v/>
      </c>
      <c r="AM312" s="26" t="str">
        <f t="shared" si="22"/>
        <v/>
      </c>
      <c r="AN312" s="24" t="str">
        <f t="shared" si="23"/>
        <v/>
      </c>
    </row>
    <row r="313" spans="1:40" s="25" customFormat="1" ht="17.100000000000001" customHeight="1">
      <c r="A313" s="25">
        <v>312</v>
      </c>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71"/>
      <c r="AJ313" s="71"/>
      <c r="AK313" s="71"/>
      <c r="AL313" s="26" t="str">
        <f t="shared" si="21"/>
        <v/>
      </c>
      <c r="AM313" s="26" t="str">
        <f t="shared" si="22"/>
        <v/>
      </c>
      <c r="AN313" s="24" t="str">
        <f t="shared" si="23"/>
        <v/>
      </c>
    </row>
    <row r="314" spans="1:40" s="25" customFormat="1" ht="17.100000000000001" customHeight="1">
      <c r="A314" s="25">
        <v>313</v>
      </c>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71"/>
      <c r="AJ314" s="71"/>
      <c r="AK314" s="71"/>
      <c r="AL314" s="26" t="str">
        <f t="shared" si="21"/>
        <v/>
      </c>
      <c r="AM314" s="26" t="str">
        <f t="shared" si="22"/>
        <v/>
      </c>
      <c r="AN314" s="24" t="str">
        <f t="shared" si="23"/>
        <v/>
      </c>
    </row>
    <row r="315" spans="1:40" s="25" customFormat="1" ht="17.100000000000001" customHeight="1">
      <c r="A315" s="25">
        <v>314</v>
      </c>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71"/>
      <c r="AJ315" s="71"/>
      <c r="AK315" s="71"/>
      <c r="AL315" s="26" t="str">
        <f t="shared" si="21"/>
        <v/>
      </c>
      <c r="AM315" s="26" t="str">
        <f t="shared" si="22"/>
        <v/>
      </c>
      <c r="AN315" s="24" t="str">
        <f t="shared" si="23"/>
        <v/>
      </c>
    </row>
    <row r="316" spans="1:40" s="25" customFormat="1" ht="17.100000000000001" customHeight="1">
      <c r="A316" s="25">
        <v>315</v>
      </c>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71"/>
      <c r="AJ316" s="71"/>
      <c r="AK316" s="71"/>
      <c r="AL316" s="26" t="str">
        <f t="shared" si="21"/>
        <v/>
      </c>
      <c r="AM316" s="26" t="str">
        <f t="shared" si="22"/>
        <v/>
      </c>
      <c r="AN316" s="24" t="str">
        <f t="shared" si="23"/>
        <v/>
      </c>
    </row>
    <row r="317" spans="1:40" s="25" customFormat="1" ht="17.100000000000001" customHeight="1">
      <c r="A317" s="25">
        <v>316</v>
      </c>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71"/>
      <c r="AJ317" s="71"/>
      <c r="AK317" s="71"/>
      <c r="AL317" s="26" t="str">
        <f t="shared" si="21"/>
        <v/>
      </c>
      <c r="AM317" s="26" t="str">
        <f t="shared" si="22"/>
        <v/>
      </c>
      <c r="AN317" s="24" t="str">
        <f t="shared" si="23"/>
        <v/>
      </c>
    </row>
    <row r="318" spans="1:40" s="25" customFormat="1" ht="17.100000000000001" customHeight="1">
      <c r="A318" s="25">
        <v>317</v>
      </c>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71"/>
      <c r="AJ318" s="71"/>
      <c r="AK318" s="71"/>
      <c r="AL318" s="26" t="str">
        <f t="shared" si="21"/>
        <v/>
      </c>
      <c r="AM318" s="26" t="str">
        <f t="shared" si="22"/>
        <v/>
      </c>
      <c r="AN318" s="24" t="str">
        <f t="shared" si="23"/>
        <v/>
      </c>
    </row>
    <row r="319" spans="1:40" s="25" customFormat="1" ht="17.100000000000001" customHeight="1">
      <c r="A319" s="25">
        <v>318</v>
      </c>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71"/>
      <c r="AJ319" s="71"/>
      <c r="AK319" s="71"/>
      <c r="AL319" s="26" t="str">
        <f t="shared" si="21"/>
        <v/>
      </c>
      <c r="AM319" s="26" t="str">
        <f t="shared" si="22"/>
        <v/>
      </c>
      <c r="AN319" s="24" t="str">
        <f t="shared" si="23"/>
        <v/>
      </c>
    </row>
    <row r="320" spans="1:40" s="25" customFormat="1" ht="17.100000000000001" customHeight="1">
      <c r="A320" s="25">
        <v>319</v>
      </c>
      <c r="B320" s="89"/>
      <c r="C320" s="89"/>
      <c r="D320" s="71"/>
      <c r="E320" s="71"/>
      <c r="F320" s="71"/>
      <c r="G320" s="71"/>
      <c r="H320" s="71"/>
      <c r="I320" s="71"/>
      <c r="J320" s="71"/>
      <c r="K320" s="71"/>
      <c r="L320" s="89"/>
      <c r="M320" s="89"/>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26" t="str">
        <f t="shared" si="21"/>
        <v/>
      </c>
      <c r="AM320" s="26" t="str">
        <f t="shared" si="22"/>
        <v/>
      </c>
      <c r="AN320" s="24" t="str">
        <f t="shared" si="23"/>
        <v/>
      </c>
    </row>
    <row r="321" spans="1:40" s="25" customFormat="1" ht="17.100000000000001" customHeight="1">
      <c r="A321" s="25">
        <v>320</v>
      </c>
      <c r="B321" s="89"/>
      <c r="C321" s="89"/>
      <c r="D321" s="71"/>
      <c r="E321" s="71"/>
      <c r="F321" s="71"/>
      <c r="G321" s="71"/>
      <c r="H321" s="71"/>
      <c r="I321" s="71"/>
      <c r="J321" s="71"/>
      <c r="K321" s="71"/>
      <c r="L321" s="89"/>
      <c r="M321" s="89"/>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26" t="str">
        <f t="shared" si="21"/>
        <v/>
      </c>
      <c r="AM321" s="26" t="str">
        <f t="shared" si="22"/>
        <v/>
      </c>
      <c r="AN321" s="24" t="str">
        <f t="shared" si="23"/>
        <v/>
      </c>
    </row>
    <row r="322" spans="1:40" s="25" customFormat="1" ht="17.100000000000001" customHeight="1">
      <c r="A322" s="25">
        <v>321</v>
      </c>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71"/>
      <c r="AJ322" s="71"/>
      <c r="AK322" s="71"/>
      <c r="AL322" s="26" t="str">
        <f t="shared" si="21"/>
        <v/>
      </c>
      <c r="AM322" s="26" t="str">
        <f t="shared" si="22"/>
        <v/>
      </c>
      <c r="AN322" s="24" t="str">
        <f t="shared" si="23"/>
        <v/>
      </c>
    </row>
    <row r="323" spans="1:40" s="25" customFormat="1" ht="17.100000000000001" customHeight="1">
      <c r="A323" s="25">
        <v>322</v>
      </c>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71"/>
      <c r="AJ323" s="71"/>
      <c r="AK323" s="71"/>
      <c r="AL323" s="26" t="str">
        <f t="shared" si="21"/>
        <v/>
      </c>
      <c r="AM323" s="26" t="str">
        <f t="shared" si="22"/>
        <v/>
      </c>
      <c r="AN323" s="24" t="str">
        <f t="shared" si="23"/>
        <v/>
      </c>
    </row>
    <row r="324" spans="1:40" s="25" customFormat="1" ht="17.100000000000001" customHeight="1">
      <c r="A324" s="25">
        <v>323</v>
      </c>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71"/>
      <c r="AJ324" s="71"/>
      <c r="AK324" s="71"/>
      <c r="AL324" s="26" t="str">
        <f t="shared" si="21"/>
        <v/>
      </c>
      <c r="AM324" s="26" t="str">
        <f t="shared" si="22"/>
        <v/>
      </c>
      <c r="AN324" s="24" t="str">
        <f t="shared" si="23"/>
        <v/>
      </c>
    </row>
    <row r="325" spans="1:40" s="25" customFormat="1" ht="17.100000000000001" customHeight="1">
      <c r="A325" s="25">
        <v>324</v>
      </c>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71"/>
      <c r="AJ325" s="71"/>
      <c r="AK325" s="71"/>
      <c r="AL325" s="26" t="str">
        <f t="shared" ref="AL325:AL388" si="24">IF(E325="","",E325+F325/60+24)</f>
        <v/>
      </c>
      <c r="AM325" s="26" t="str">
        <f t="shared" ref="AM325:AM388" si="25">IF(G325="","",G325+H325/60)</f>
        <v/>
      </c>
      <c r="AN325" s="24" t="str">
        <f t="shared" ref="AN325:AN388" si="26">IF(OR(E325="",G325=""),"",AL325-AM325)</f>
        <v/>
      </c>
    </row>
    <row r="326" spans="1:40" s="25" customFormat="1" ht="17.100000000000001" customHeight="1">
      <c r="A326" s="25">
        <v>325</v>
      </c>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71"/>
      <c r="AJ326" s="71"/>
      <c r="AK326" s="71"/>
      <c r="AL326" s="26" t="str">
        <f t="shared" si="24"/>
        <v/>
      </c>
      <c r="AM326" s="26" t="str">
        <f t="shared" si="25"/>
        <v/>
      </c>
      <c r="AN326" s="24" t="str">
        <f t="shared" si="26"/>
        <v/>
      </c>
    </row>
    <row r="327" spans="1:40" s="25" customFormat="1" ht="17.100000000000001" customHeight="1">
      <c r="A327" s="25">
        <v>326</v>
      </c>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71"/>
      <c r="AJ327" s="71"/>
      <c r="AK327" s="71"/>
      <c r="AL327" s="26" t="str">
        <f t="shared" si="24"/>
        <v/>
      </c>
      <c r="AM327" s="26" t="str">
        <f t="shared" si="25"/>
        <v/>
      </c>
      <c r="AN327" s="24" t="str">
        <f t="shared" si="26"/>
        <v/>
      </c>
    </row>
    <row r="328" spans="1:40" s="25" customFormat="1" ht="17.100000000000001" customHeight="1">
      <c r="A328" s="25">
        <v>327</v>
      </c>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71"/>
      <c r="AJ328" s="71"/>
      <c r="AK328" s="71"/>
      <c r="AL328" s="26" t="str">
        <f t="shared" si="24"/>
        <v/>
      </c>
      <c r="AM328" s="26" t="str">
        <f t="shared" si="25"/>
        <v/>
      </c>
      <c r="AN328" s="24" t="str">
        <f t="shared" si="26"/>
        <v/>
      </c>
    </row>
    <row r="329" spans="1:40" s="25" customFormat="1" ht="17.100000000000001" customHeight="1">
      <c r="A329" s="25">
        <v>328</v>
      </c>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71"/>
      <c r="AJ329" s="71"/>
      <c r="AK329" s="71"/>
      <c r="AL329" s="26" t="str">
        <f t="shared" si="24"/>
        <v/>
      </c>
      <c r="AM329" s="26" t="str">
        <f t="shared" si="25"/>
        <v/>
      </c>
      <c r="AN329" s="24" t="str">
        <f t="shared" si="26"/>
        <v/>
      </c>
    </row>
    <row r="330" spans="1:40" s="25" customFormat="1" ht="17.100000000000001" customHeight="1">
      <c r="A330" s="25">
        <v>329</v>
      </c>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71"/>
      <c r="AJ330" s="71"/>
      <c r="AK330" s="71"/>
      <c r="AL330" s="26" t="str">
        <f t="shared" si="24"/>
        <v/>
      </c>
      <c r="AM330" s="26" t="str">
        <f t="shared" si="25"/>
        <v/>
      </c>
      <c r="AN330" s="24" t="str">
        <f t="shared" si="26"/>
        <v/>
      </c>
    </row>
    <row r="331" spans="1:40" s="25" customFormat="1" ht="17.100000000000001" customHeight="1">
      <c r="A331" s="25">
        <v>330</v>
      </c>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71"/>
      <c r="AJ331" s="71"/>
      <c r="AK331" s="71"/>
      <c r="AL331" s="26" t="str">
        <f t="shared" si="24"/>
        <v/>
      </c>
      <c r="AM331" s="26" t="str">
        <f t="shared" si="25"/>
        <v/>
      </c>
      <c r="AN331" s="24" t="str">
        <f t="shared" si="26"/>
        <v/>
      </c>
    </row>
    <row r="332" spans="1:40" s="25" customFormat="1" ht="17.100000000000001" customHeight="1">
      <c r="A332" s="25">
        <v>331</v>
      </c>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71"/>
      <c r="AJ332" s="71"/>
      <c r="AK332" s="71"/>
      <c r="AL332" s="26" t="str">
        <f t="shared" si="24"/>
        <v/>
      </c>
      <c r="AM332" s="26" t="str">
        <f t="shared" si="25"/>
        <v/>
      </c>
      <c r="AN332" s="24" t="str">
        <f t="shared" si="26"/>
        <v/>
      </c>
    </row>
    <row r="333" spans="1:40" s="25" customFormat="1" ht="17.100000000000001" customHeight="1">
      <c r="A333" s="25">
        <v>332</v>
      </c>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71"/>
      <c r="AJ333" s="71"/>
      <c r="AK333" s="71"/>
      <c r="AL333" s="26" t="str">
        <f t="shared" si="24"/>
        <v/>
      </c>
      <c r="AM333" s="26" t="str">
        <f t="shared" si="25"/>
        <v/>
      </c>
      <c r="AN333" s="24" t="str">
        <f t="shared" si="26"/>
        <v/>
      </c>
    </row>
    <row r="334" spans="1:40" s="25" customFormat="1" ht="17.100000000000001" customHeight="1">
      <c r="A334" s="25">
        <v>333</v>
      </c>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71"/>
      <c r="AJ334" s="71"/>
      <c r="AK334" s="71"/>
      <c r="AL334" s="26" t="str">
        <f t="shared" si="24"/>
        <v/>
      </c>
      <c r="AM334" s="26" t="str">
        <f t="shared" si="25"/>
        <v/>
      </c>
      <c r="AN334" s="24" t="str">
        <f t="shared" si="26"/>
        <v/>
      </c>
    </row>
    <row r="335" spans="1:40" s="25" customFormat="1" ht="17.100000000000001" customHeight="1">
      <c r="A335" s="25">
        <v>334</v>
      </c>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71"/>
      <c r="AJ335" s="71"/>
      <c r="AK335" s="71"/>
      <c r="AL335" s="26" t="str">
        <f t="shared" si="24"/>
        <v/>
      </c>
      <c r="AM335" s="26" t="str">
        <f t="shared" si="25"/>
        <v/>
      </c>
      <c r="AN335" s="24" t="str">
        <f t="shared" si="26"/>
        <v/>
      </c>
    </row>
    <row r="336" spans="1:40" s="25" customFormat="1" ht="17.100000000000001" customHeight="1">
      <c r="A336" s="25">
        <v>335</v>
      </c>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71"/>
      <c r="AJ336" s="71"/>
      <c r="AK336" s="71"/>
      <c r="AL336" s="26" t="str">
        <f t="shared" si="24"/>
        <v/>
      </c>
      <c r="AM336" s="26" t="str">
        <f t="shared" si="25"/>
        <v/>
      </c>
      <c r="AN336" s="24" t="str">
        <f t="shared" si="26"/>
        <v/>
      </c>
    </row>
    <row r="337" spans="1:40" s="25" customFormat="1" ht="17.100000000000001" customHeight="1">
      <c r="A337" s="25">
        <v>336</v>
      </c>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71"/>
      <c r="AJ337" s="71"/>
      <c r="AK337" s="71"/>
      <c r="AL337" s="26" t="str">
        <f t="shared" si="24"/>
        <v/>
      </c>
      <c r="AM337" s="26" t="str">
        <f t="shared" si="25"/>
        <v/>
      </c>
      <c r="AN337" s="24" t="str">
        <f t="shared" si="26"/>
        <v/>
      </c>
    </row>
    <row r="338" spans="1:40" s="25" customFormat="1" ht="17.100000000000001" customHeight="1">
      <c r="A338" s="25">
        <v>337</v>
      </c>
      <c r="B338" s="71"/>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71"/>
      <c r="AJ338" s="71"/>
      <c r="AK338" s="71"/>
      <c r="AL338" s="26" t="str">
        <f t="shared" si="24"/>
        <v/>
      </c>
      <c r="AM338" s="26" t="str">
        <f t="shared" si="25"/>
        <v/>
      </c>
      <c r="AN338" s="24" t="str">
        <f t="shared" si="26"/>
        <v/>
      </c>
    </row>
    <row r="339" spans="1:40" s="25" customFormat="1" ht="17.100000000000001" customHeight="1">
      <c r="A339" s="25">
        <v>338</v>
      </c>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71"/>
      <c r="AJ339" s="71"/>
      <c r="AK339" s="71"/>
      <c r="AL339" s="26" t="str">
        <f t="shared" si="24"/>
        <v/>
      </c>
      <c r="AM339" s="26" t="str">
        <f t="shared" si="25"/>
        <v/>
      </c>
      <c r="AN339" s="24" t="str">
        <f t="shared" si="26"/>
        <v/>
      </c>
    </row>
    <row r="340" spans="1:40" s="25" customFormat="1" ht="17.100000000000001" customHeight="1">
      <c r="A340" s="25">
        <v>339</v>
      </c>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71"/>
      <c r="AJ340" s="71"/>
      <c r="AK340" s="71"/>
      <c r="AL340" s="26" t="str">
        <f t="shared" si="24"/>
        <v/>
      </c>
      <c r="AM340" s="26" t="str">
        <f t="shared" si="25"/>
        <v/>
      </c>
      <c r="AN340" s="24" t="str">
        <f t="shared" si="26"/>
        <v/>
      </c>
    </row>
    <row r="341" spans="1:40" s="25" customFormat="1" ht="17.100000000000001" customHeight="1">
      <c r="A341" s="25">
        <v>340</v>
      </c>
      <c r="B341" s="71"/>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71"/>
      <c r="AJ341" s="71"/>
      <c r="AK341" s="71"/>
      <c r="AL341" s="26" t="str">
        <f t="shared" si="24"/>
        <v/>
      </c>
      <c r="AM341" s="26" t="str">
        <f t="shared" si="25"/>
        <v/>
      </c>
      <c r="AN341" s="24" t="str">
        <f t="shared" si="26"/>
        <v/>
      </c>
    </row>
    <row r="342" spans="1:40" s="25" customFormat="1" ht="17.100000000000001" customHeight="1">
      <c r="A342" s="25">
        <v>341</v>
      </c>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71"/>
      <c r="AJ342" s="71"/>
      <c r="AK342" s="71"/>
      <c r="AL342" s="26" t="str">
        <f t="shared" si="24"/>
        <v/>
      </c>
      <c r="AM342" s="26" t="str">
        <f t="shared" si="25"/>
        <v/>
      </c>
      <c r="AN342" s="24" t="str">
        <f t="shared" si="26"/>
        <v/>
      </c>
    </row>
    <row r="343" spans="1:40" s="25" customFormat="1" ht="17.100000000000001" customHeight="1">
      <c r="A343" s="25">
        <v>342</v>
      </c>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71"/>
      <c r="AJ343" s="71"/>
      <c r="AK343" s="71"/>
      <c r="AL343" s="26" t="str">
        <f t="shared" si="24"/>
        <v/>
      </c>
      <c r="AM343" s="26" t="str">
        <f t="shared" si="25"/>
        <v/>
      </c>
      <c r="AN343" s="24" t="str">
        <f t="shared" si="26"/>
        <v/>
      </c>
    </row>
    <row r="344" spans="1:40" s="25" customFormat="1" ht="17.100000000000001" customHeight="1">
      <c r="A344" s="25">
        <v>343</v>
      </c>
      <c r="B344" s="71"/>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71"/>
      <c r="AJ344" s="71"/>
      <c r="AK344" s="71"/>
      <c r="AL344" s="26" t="str">
        <f t="shared" si="24"/>
        <v/>
      </c>
      <c r="AM344" s="26" t="str">
        <f t="shared" si="25"/>
        <v/>
      </c>
      <c r="AN344" s="24" t="str">
        <f t="shared" si="26"/>
        <v/>
      </c>
    </row>
    <row r="345" spans="1:40" s="25" customFormat="1" ht="17.100000000000001" customHeight="1">
      <c r="A345" s="25">
        <v>344</v>
      </c>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71"/>
      <c r="AJ345" s="71"/>
      <c r="AK345" s="71"/>
      <c r="AL345" s="26" t="str">
        <f t="shared" si="24"/>
        <v/>
      </c>
      <c r="AM345" s="26" t="str">
        <f t="shared" si="25"/>
        <v/>
      </c>
      <c r="AN345" s="24" t="str">
        <f t="shared" si="26"/>
        <v/>
      </c>
    </row>
    <row r="346" spans="1:40" s="25" customFormat="1" ht="17.100000000000001" customHeight="1">
      <c r="A346" s="25">
        <v>345</v>
      </c>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71"/>
      <c r="AJ346" s="71"/>
      <c r="AK346" s="71"/>
      <c r="AL346" s="26" t="str">
        <f t="shared" si="24"/>
        <v/>
      </c>
      <c r="AM346" s="26" t="str">
        <f t="shared" si="25"/>
        <v/>
      </c>
      <c r="AN346" s="24" t="str">
        <f t="shared" si="26"/>
        <v/>
      </c>
    </row>
    <row r="347" spans="1:40" s="25" customFormat="1" ht="17.100000000000001" customHeight="1">
      <c r="A347" s="25">
        <v>346</v>
      </c>
      <c r="B347" s="71"/>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71"/>
      <c r="AJ347" s="71"/>
      <c r="AK347" s="71"/>
      <c r="AL347" s="26" t="str">
        <f t="shared" si="24"/>
        <v/>
      </c>
      <c r="AM347" s="26" t="str">
        <f t="shared" si="25"/>
        <v/>
      </c>
      <c r="AN347" s="24" t="str">
        <f t="shared" si="26"/>
        <v/>
      </c>
    </row>
    <row r="348" spans="1:40" s="25" customFormat="1" ht="17.100000000000001" customHeight="1">
      <c r="A348" s="25">
        <v>347</v>
      </c>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71"/>
      <c r="AJ348" s="71"/>
      <c r="AK348" s="71"/>
      <c r="AL348" s="26" t="str">
        <f t="shared" si="24"/>
        <v/>
      </c>
      <c r="AM348" s="26" t="str">
        <f t="shared" si="25"/>
        <v/>
      </c>
      <c r="AN348" s="24" t="str">
        <f t="shared" si="26"/>
        <v/>
      </c>
    </row>
    <row r="349" spans="1:40" s="25" customFormat="1" ht="17.100000000000001" customHeight="1">
      <c r="A349" s="25">
        <v>348</v>
      </c>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71"/>
      <c r="AJ349" s="71"/>
      <c r="AK349" s="71"/>
      <c r="AL349" s="26" t="str">
        <f t="shared" si="24"/>
        <v/>
      </c>
      <c r="AM349" s="26" t="str">
        <f t="shared" si="25"/>
        <v/>
      </c>
      <c r="AN349" s="24" t="str">
        <f t="shared" si="26"/>
        <v/>
      </c>
    </row>
    <row r="350" spans="1:40" s="25" customFormat="1" ht="17.100000000000001" customHeight="1">
      <c r="A350" s="25">
        <v>349</v>
      </c>
      <c r="B350" s="71"/>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71"/>
      <c r="AJ350" s="71"/>
      <c r="AK350" s="71"/>
      <c r="AL350" s="26" t="str">
        <f t="shared" si="24"/>
        <v/>
      </c>
      <c r="AM350" s="26" t="str">
        <f t="shared" si="25"/>
        <v/>
      </c>
      <c r="AN350" s="24" t="str">
        <f t="shared" si="26"/>
        <v/>
      </c>
    </row>
    <row r="351" spans="1:40" s="25" customFormat="1" ht="17.100000000000001" customHeight="1">
      <c r="A351" s="25">
        <v>350</v>
      </c>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71"/>
      <c r="AJ351" s="71"/>
      <c r="AK351" s="71"/>
      <c r="AL351" s="26" t="str">
        <f t="shared" si="24"/>
        <v/>
      </c>
      <c r="AM351" s="26" t="str">
        <f t="shared" si="25"/>
        <v/>
      </c>
      <c r="AN351" s="24" t="str">
        <f t="shared" si="26"/>
        <v/>
      </c>
    </row>
    <row r="352" spans="1:40" s="25" customFormat="1" ht="17.100000000000001" customHeight="1">
      <c r="A352" s="25">
        <v>351</v>
      </c>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71"/>
      <c r="AJ352" s="71"/>
      <c r="AK352" s="71"/>
      <c r="AL352" s="26" t="str">
        <f t="shared" si="24"/>
        <v/>
      </c>
      <c r="AM352" s="26" t="str">
        <f t="shared" si="25"/>
        <v/>
      </c>
      <c r="AN352" s="24" t="str">
        <f t="shared" si="26"/>
        <v/>
      </c>
    </row>
    <row r="353" spans="1:40" s="25" customFormat="1" ht="17.100000000000001" customHeight="1">
      <c r="A353" s="25">
        <v>352</v>
      </c>
      <c r="B353" s="71"/>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71"/>
      <c r="AJ353" s="71"/>
      <c r="AK353" s="71"/>
      <c r="AL353" s="26" t="str">
        <f t="shared" si="24"/>
        <v/>
      </c>
      <c r="AM353" s="26" t="str">
        <f t="shared" si="25"/>
        <v/>
      </c>
      <c r="AN353" s="24" t="str">
        <f t="shared" si="26"/>
        <v/>
      </c>
    </row>
    <row r="354" spans="1:40" s="25" customFormat="1" ht="17.100000000000001" customHeight="1">
      <c r="A354" s="25">
        <v>353</v>
      </c>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71"/>
      <c r="AJ354" s="71"/>
      <c r="AK354" s="71"/>
      <c r="AL354" s="26" t="str">
        <f t="shared" si="24"/>
        <v/>
      </c>
      <c r="AM354" s="26" t="str">
        <f t="shared" si="25"/>
        <v/>
      </c>
      <c r="AN354" s="24" t="str">
        <f t="shared" si="26"/>
        <v/>
      </c>
    </row>
    <row r="355" spans="1:40" s="25" customFormat="1" ht="17.100000000000001" customHeight="1">
      <c r="A355" s="25">
        <v>354</v>
      </c>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71"/>
      <c r="AJ355" s="71"/>
      <c r="AK355" s="71"/>
      <c r="AL355" s="26" t="str">
        <f t="shared" si="24"/>
        <v/>
      </c>
      <c r="AM355" s="26" t="str">
        <f t="shared" si="25"/>
        <v/>
      </c>
      <c r="AN355" s="24" t="str">
        <f t="shared" si="26"/>
        <v/>
      </c>
    </row>
    <row r="356" spans="1:40" s="25" customFormat="1" ht="17.100000000000001" customHeight="1">
      <c r="A356" s="25">
        <v>355</v>
      </c>
      <c r="B356" s="71"/>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71"/>
      <c r="AJ356" s="71"/>
      <c r="AK356" s="71"/>
      <c r="AL356" s="26" t="str">
        <f t="shared" si="24"/>
        <v/>
      </c>
      <c r="AM356" s="26" t="str">
        <f t="shared" si="25"/>
        <v/>
      </c>
      <c r="AN356" s="24" t="str">
        <f t="shared" si="26"/>
        <v/>
      </c>
    </row>
    <row r="357" spans="1:40" s="25" customFormat="1" ht="17.100000000000001" customHeight="1">
      <c r="A357" s="25">
        <v>356</v>
      </c>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71"/>
      <c r="AJ357" s="71"/>
      <c r="AK357" s="71"/>
      <c r="AL357" s="26" t="str">
        <f t="shared" si="24"/>
        <v/>
      </c>
      <c r="AM357" s="26" t="str">
        <f t="shared" si="25"/>
        <v/>
      </c>
      <c r="AN357" s="24" t="str">
        <f t="shared" si="26"/>
        <v/>
      </c>
    </row>
    <row r="358" spans="1:40" s="25" customFormat="1" ht="17.100000000000001" customHeight="1">
      <c r="A358" s="25">
        <v>357</v>
      </c>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71"/>
      <c r="AJ358" s="71"/>
      <c r="AK358" s="71"/>
      <c r="AL358" s="26" t="str">
        <f t="shared" si="24"/>
        <v/>
      </c>
      <c r="AM358" s="26" t="str">
        <f t="shared" si="25"/>
        <v/>
      </c>
      <c r="AN358" s="24" t="str">
        <f t="shared" si="26"/>
        <v/>
      </c>
    </row>
    <row r="359" spans="1:40" s="25" customFormat="1" ht="17.100000000000001" customHeight="1">
      <c r="A359" s="25">
        <v>358</v>
      </c>
      <c r="B359" s="71"/>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71"/>
      <c r="AJ359" s="71"/>
      <c r="AK359" s="71"/>
      <c r="AL359" s="26" t="str">
        <f t="shared" si="24"/>
        <v/>
      </c>
      <c r="AM359" s="26" t="str">
        <f t="shared" si="25"/>
        <v/>
      </c>
      <c r="AN359" s="24" t="str">
        <f t="shared" si="26"/>
        <v/>
      </c>
    </row>
    <row r="360" spans="1:40" s="25" customFormat="1" ht="17.100000000000001" customHeight="1">
      <c r="A360" s="25">
        <v>359</v>
      </c>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71"/>
      <c r="AJ360" s="71"/>
      <c r="AK360" s="71"/>
      <c r="AL360" s="26" t="str">
        <f t="shared" si="24"/>
        <v/>
      </c>
      <c r="AM360" s="26" t="str">
        <f t="shared" si="25"/>
        <v/>
      </c>
      <c r="AN360" s="24" t="str">
        <f t="shared" si="26"/>
        <v/>
      </c>
    </row>
    <row r="361" spans="1:40" s="25" customFormat="1" ht="17.100000000000001" customHeight="1">
      <c r="A361" s="25">
        <v>360</v>
      </c>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71"/>
      <c r="AJ361" s="71"/>
      <c r="AK361" s="71"/>
      <c r="AL361" s="26" t="str">
        <f t="shared" si="24"/>
        <v/>
      </c>
      <c r="AM361" s="26" t="str">
        <f t="shared" si="25"/>
        <v/>
      </c>
      <c r="AN361" s="24" t="str">
        <f t="shared" si="26"/>
        <v/>
      </c>
    </row>
    <row r="362" spans="1:40" s="25" customFormat="1" ht="17.100000000000001" customHeight="1">
      <c r="A362" s="25">
        <v>361</v>
      </c>
      <c r="B362" s="71"/>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71"/>
      <c r="AJ362" s="71"/>
      <c r="AK362" s="71"/>
      <c r="AL362" s="26" t="str">
        <f t="shared" si="24"/>
        <v/>
      </c>
      <c r="AM362" s="26" t="str">
        <f t="shared" si="25"/>
        <v/>
      </c>
      <c r="AN362" s="24" t="str">
        <f t="shared" si="26"/>
        <v/>
      </c>
    </row>
    <row r="363" spans="1:40" s="25" customFormat="1" ht="17.100000000000001" customHeight="1">
      <c r="A363" s="25">
        <v>362</v>
      </c>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71"/>
      <c r="AJ363" s="71"/>
      <c r="AK363" s="71"/>
      <c r="AL363" s="26" t="str">
        <f t="shared" si="24"/>
        <v/>
      </c>
      <c r="AM363" s="26" t="str">
        <f t="shared" si="25"/>
        <v/>
      </c>
      <c r="AN363" s="24" t="str">
        <f t="shared" si="26"/>
        <v/>
      </c>
    </row>
    <row r="364" spans="1:40" s="25" customFormat="1" ht="17.100000000000001" customHeight="1">
      <c r="A364" s="25">
        <v>363</v>
      </c>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71"/>
      <c r="AJ364" s="71"/>
      <c r="AK364" s="71"/>
      <c r="AL364" s="26" t="str">
        <f t="shared" si="24"/>
        <v/>
      </c>
      <c r="AM364" s="26" t="str">
        <f t="shared" si="25"/>
        <v/>
      </c>
      <c r="AN364" s="24" t="str">
        <f t="shared" si="26"/>
        <v/>
      </c>
    </row>
    <row r="365" spans="1:40" s="25" customFormat="1" ht="17.100000000000001" customHeight="1">
      <c r="A365" s="25">
        <v>364</v>
      </c>
      <c r="B365" s="71"/>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71"/>
      <c r="AJ365" s="71"/>
      <c r="AK365" s="71"/>
      <c r="AL365" s="26" t="str">
        <f t="shared" si="24"/>
        <v/>
      </c>
      <c r="AM365" s="26" t="str">
        <f t="shared" si="25"/>
        <v/>
      </c>
      <c r="AN365" s="24" t="str">
        <f t="shared" si="26"/>
        <v/>
      </c>
    </row>
    <row r="366" spans="1:40" s="25" customFormat="1" ht="17.100000000000001" customHeight="1">
      <c r="A366" s="25">
        <v>365</v>
      </c>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71"/>
      <c r="AJ366" s="71"/>
      <c r="AK366" s="71"/>
      <c r="AL366" s="26" t="str">
        <f t="shared" si="24"/>
        <v/>
      </c>
      <c r="AM366" s="26" t="str">
        <f t="shared" si="25"/>
        <v/>
      </c>
      <c r="AN366" s="24" t="str">
        <f t="shared" si="26"/>
        <v/>
      </c>
    </row>
    <row r="367" spans="1:40" s="25" customFormat="1" ht="17.100000000000001" customHeight="1">
      <c r="A367" s="25">
        <v>366</v>
      </c>
      <c r="B367" s="71"/>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71"/>
      <c r="AJ367" s="71"/>
      <c r="AK367" s="71"/>
      <c r="AL367" s="26" t="str">
        <f t="shared" si="24"/>
        <v/>
      </c>
      <c r="AM367" s="26" t="str">
        <f t="shared" si="25"/>
        <v/>
      </c>
      <c r="AN367" s="24" t="str">
        <f t="shared" si="26"/>
        <v/>
      </c>
    </row>
    <row r="368" spans="1:40" s="25" customFormat="1" ht="17.100000000000001" customHeight="1">
      <c r="A368" s="25">
        <v>367</v>
      </c>
      <c r="B368" s="93"/>
      <c r="C368" s="89"/>
      <c r="D368" s="71"/>
      <c r="E368" s="71"/>
      <c r="F368" s="71"/>
      <c r="G368" s="71"/>
      <c r="H368" s="71"/>
      <c r="I368" s="71"/>
      <c r="J368" s="71"/>
      <c r="K368" s="71"/>
      <c r="L368" s="89"/>
      <c r="M368" s="89"/>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26" t="str">
        <f t="shared" si="24"/>
        <v/>
      </c>
      <c r="AM368" s="26" t="str">
        <f t="shared" si="25"/>
        <v/>
      </c>
      <c r="AN368" s="24" t="str">
        <f t="shared" si="26"/>
        <v/>
      </c>
    </row>
    <row r="369" spans="1:40" s="25" customFormat="1" ht="17.100000000000001" customHeight="1">
      <c r="A369" s="25">
        <v>368</v>
      </c>
      <c r="B369" s="93"/>
      <c r="C369" s="89"/>
      <c r="D369" s="71"/>
      <c r="E369" s="71"/>
      <c r="F369" s="71"/>
      <c r="G369" s="71"/>
      <c r="H369" s="71"/>
      <c r="I369" s="71"/>
      <c r="J369" s="71"/>
      <c r="K369" s="71"/>
      <c r="L369" s="89"/>
      <c r="M369" s="89"/>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26" t="str">
        <f t="shared" si="24"/>
        <v/>
      </c>
      <c r="AM369" s="26" t="str">
        <f t="shared" si="25"/>
        <v/>
      </c>
      <c r="AN369" s="24" t="str">
        <f t="shared" si="26"/>
        <v/>
      </c>
    </row>
    <row r="370" spans="1:40" s="25" customFormat="1" ht="17.100000000000001" customHeight="1">
      <c r="A370" s="25">
        <v>369</v>
      </c>
      <c r="B370" s="92"/>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71"/>
      <c r="AJ370" s="71"/>
      <c r="AK370" s="71"/>
      <c r="AL370" s="26" t="str">
        <f t="shared" si="24"/>
        <v/>
      </c>
      <c r="AM370" s="26" t="str">
        <f t="shared" si="25"/>
        <v/>
      </c>
      <c r="AN370" s="24" t="str">
        <f t="shared" si="26"/>
        <v/>
      </c>
    </row>
    <row r="371" spans="1:40" s="25" customFormat="1" ht="17.100000000000001" customHeight="1">
      <c r="A371" s="25">
        <v>370</v>
      </c>
      <c r="B371" s="92"/>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71"/>
      <c r="AJ371" s="71"/>
      <c r="AK371" s="71"/>
      <c r="AL371" s="26" t="str">
        <f t="shared" si="24"/>
        <v/>
      </c>
      <c r="AM371" s="26" t="str">
        <f t="shared" si="25"/>
        <v/>
      </c>
      <c r="AN371" s="24" t="str">
        <f t="shared" si="26"/>
        <v/>
      </c>
    </row>
    <row r="372" spans="1:40" s="25" customFormat="1" ht="17.100000000000001" customHeight="1">
      <c r="A372" s="25">
        <v>371</v>
      </c>
      <c r="B372" s="92"/>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71"/>
      <c r="AJ372" s="71"/>
      <c r="AK372" s="71"/>
      <c r="AL372" s="26" t="str">
        <f t="shared" si="24"/>
        <v/>
      </c>
      <c r="AM372" s="26" t="str">
        <f t="shared" si="25"/>
        <v/>
      </c>
      <c r="AN372" s="24" t="str">
        <f t="shared" si="26"/>
        <v/>
      </c>
    </row>
    <row r="373" spans="1:40" s="25" customFormat="1" ht="17.100000000000001" customHeight="1">
      <c r="A373" s="25">
        <v>372</v>
      </c>
      <c r="B373" s="92"/>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71"/>
      <c r="AJ373" s="71"/>
      <c r="AK373" s="71"/>
      <c r="AL373" s="26" t="str">
        <f t="shared" si="24"/>
        <v/>
      </c>
      <c r="AM373" s="26" t="str">
        <f t="shared" si="25"/>
        <v/>
      </c>
      <c r="AN373" s="24" t="str">
        <f t="shared" si="26"/>
        <v/>
      </c>
    </row>
    <row r="374" spans="1:40" s="25" customFormat="1" ht="17.100000000000001" customHeight="1">
      <c r="A374" s="25">
        <v>373</v>
      </c>
      <c r="B374" s="71"/>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71"/>
      <c r="AJ374" s="71"/>
      <c r="AK374" s="71"/>
      <c r="AL374" s="26" t="str">
        <f t="shared" si="24"/>
        <v/>
      </c>
      <c r="AM374" s="26" t="str">
        <f t="shared" si="25"/>
        <v/>
      </c>
      <c r="AN374" s="24" t="str">
        <f t="shared" si="26"/>
        <v/>
      </c>
    </row>
    <row r="375" spans="1:40" s="25" customFormat="1" ht="17.100000000000001" customHeight="1">
      <c r="A375" s="25">
        <v>374</v>
      </c>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71"/>
      <c r="AJ375" s="71"/>
      <c r="AK375" s="71"/>
      <c r="AL375" s="26" t="str">
        <f t="shared" si="24"/>
        <v/>
      </c>
      <c r="AM375" s="26" t="str">
        <f t="shared" si="25"/>
        <v/>
      </c>
      <c r="AN375" s="24" t="str">
        <f t="shared" si="26"/>
        <v/>
      </c>
    </row>
    <row r="376" spans="1:40" s="25" customFormat="1" ht="17.100000000000001" customHeight="1">
      <c r="A376" s="25">
        <v>375</v>
      </c>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71"/>
      <c r="AJ376" s="71"/>
      <c r="AK376" s="71"/>
      <c r="AL376" s="26" t="str">
        <f t="shared" si="24"/>
        <v/>
      </c>
      <c r="AM376" s="26" t="str">
        <f t="shared" si="25"/>
        <v/>
      </c>
      <c r="AN376" s="24" t="str">
        <f t="shared" si="26"/>
        <v/>
      </c>
    </row>
    <row r="377" spans="1:40" s="25" customFormat="1" ht="17.100000000000001" customHeight="1">
      <c r="A377" s="25">
        <v>376</v>
      </c>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71"/>
      <c r="AJ377" s="71"/>
      <c r="AK377" s="71"/>
      <c r="AL377" s="26" t="str">
        <f t="shared" si="24"/>
        <v/>
      </c>
      <c r="AM377" s="26" t="str">
        <f t="shared" si="25"/>
        <v/>
      </c>
      <c r="AN377" s="24" t="str">
        <f t="shared" si="26"/>
        <v/>
      </c>
    </row>
    <row r="378" spans="1:40" s="25" customFormat="1" ht="17.100000000000001" customHeight="1">
      <c r="A378" s="25">
        <v>377</v>
      </c>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71"/>
      <c r="AJ378" s="71"/>
      <c r="AK378" s="71"/>
      <c r="AL378" s="26" t="str">
        <f t="shared" si="24"/>
        <v/>
      </c>
      <c r="AM378" s="26" t="str">
        <f t="shared" si="25"/>
        <v/>
      </c>
      <c r="AN378" s="24" t="str">
        <f t="shared" si="26"/>
        <v/>
      </c>
    </row>
    <row r="379" spans="1:40" s="25" customFormat="1" ht="17.100000000000001" customHeight="1">
      <c r="A379" s="25">
        <v>378</v>
      </c>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71"/>
      <c r="AJ379" s="71"/>
      <c r="AK379" s="71"/>
      <c r="AL379" s="26" t="str">
        <f t="shared" si="24"/>
        <v/>
      </c>
      <c r="AM379" s="26" t="str">
        <f t="shared" si="25"/>
        <v/>
      </c>
      <c r="AN379" s="24" t="str">
        <f t="shared" si="26"/>
        <v/>
      </c>
    </row>
    <row r="380" spans="1:40" s="25" customFormat="1" ht="17.100000000000001" customHeight="1">
      <c r="A380" s="25">
        <v>379</v>
      </c>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71"/>
      <c r="AJ380" s="71"/>
      <c r="AK380" s="71"/>
      <c r="AL380" s="26" t="str">
        <f t="shared" si="24"/>
        <v/>
      </c>
      <c r="AM380" s="26" t="str">
        <f t="shared" si="25"/>
        <v/>
      </c>
      <c r="AN380" s="24" t="str">
        <f t="shared" si="26"/>
        <v/>
      </c>
    </row>
    <row r="381" spans="1:40" s="25" customFormat="1" ht="17.100000000000001" customHeight="1">
      <c r="A381" s="25">
        <v>380</v>
      </c>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71"/>
      <c r="AJ381" s="71"/>
      <c r="AK381" s="71"/>
      <c r="AL381" s="26" t="str">
        <f t="shared" si="24"/>
        <v/>
      </c>
      <c r="AM381" s="26" t="str">
        <f t="shared" si="25"/>
        <v/>
      </c>
      <c r="AN381" s="24" t="str">
        <f t="shared" si="26"/>
        <v/>
      </c>
    </row>
    <row r="382" spans="1:40" s="25" customFormat="1" ht="17.100000000000001" customHeight="1">
      <c r="A382" s="25">
        <v>381</v>
      </c>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71"/>
      <c r="AJ382" s="71"/>
      <c r="AK382" s="71"/>
      <c r="AL382" s="26" t="str">
        <f t="shared" si="24"/>
        <v/>
      </c>
      <c r="AM382" s="26" t="str">
        <f t="shared" si="25"/>
        <v/>
      </c>
      <c r="AN382" s="24" t="str">
        <f t="shared" si="26"/>
        <v/>
      </c>
    </row>
    <row r="383" spans="1:40" s="25" customFormat="1" ht="17.100000000000001" customHeight="1">
      <c r="A383" s="25">
        <v>382</v>
      </c>
      <c r="B383" s="71"/>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71"/>
      <c r="AJ383" s="71"/>
      <c r="AK383" s="71"/>
      <c r="AL383" s="26" t="str">
        <f t="shared" si="24"/>
        <v/>
      </c>
      <c r="AM383" s="26" t="str">
        <f t="shared" si="25"/>
        <v/>
      </c>
      <c r="AN383" s="24" t="str">
        <f t="shared" si="26"/>
        <v/>
      </c>
    </row>
    <row r="384" spans="1:40" s="25" customFormat="1" ht="17.100000000000001" customHeight="1">
      <c r="A384" s="25">
        <v>383</v>
      </c>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71"/>
      <c r="AJ384" s="71"/>
      <c r="AK384" s="71"/>
      <c r="AL384" s="26" t="str">
        <f t="shared" si="24"/>
        <v/>
      </c>
      <c r="AM384" s="26" t="str">
        <f t="shared" si="25"/>
        <v/>
      </c>
      <c r="AN384" s="24" t="str">
        <f t="shared" si="26"/>
        <v/>
      </c>
    </row>
    <row r="385" spans="1:40" s="25" customFormat="1" ht="17.100000000000001" customHeight="1">
      <c r="A385" s="25">
        <v>384</v>
      </c>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71"/>
      <c r="AJ385" s="71"/>
      <c r="AK385" s="71"/>
      <c r="AL385" s="26" t="str">
        <f t="shared" si="24"/>
        <v/>
      </c>
      <c r="AM385" s="26" t="str">
        <f t="shared" si="25"/>
        <v/>
      </c>
      <c r="AN385" s="24" t="str">
        <f t="shared" si="26"/>
        <v/>
      </c>
    </row>
    <row r="386" spans="1:40" s="25" customFormat="1" ht="17.100000000000001" customHeight="1">
      <c r="A386" s="25">
        <v>385</v>
      </c>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71"/>
      <c r="AJ386" s="71"/>
      <c r="AK386" s="71"/>
      <c r="AL386" s="26" t="str">
        <f t="shared" si="24"/>
        <v/>
      </c>
      <c r="AM386" s="26" t="str">
        <f t="shared" si="25"/>
        <v/>
      </c>
      <c r="AN386" s="24" t="str">
        <f t="shared" si="26"/>
        <v/>
      </c>
    </row>
    <row r="387" spans="1:40" s="25" customFormat="1" ht="17.100000000000001" customHeight="1">
      <c r="A387" s="25">
        <v>386</v>
      </c>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71"/>
      <c r="AJ387" s="71"/>
      <c r="AK387" s="71"/>
      <c r="AL387" s="26" t="str">
        <f t="shared" si="24"/>
        <v/>
      </c>
      <c r="AM387" s="26" t="str">
        <f t="shared" si="25"/>
        <v/>
      </c>
      <c r="AN387" s="24" t="str">
        <f t="shared" si="26"/>
        <v/>
      </c>
    </row>
    <row r="388" spans="1:40" s="25" customFormat="1" ht="17.100000000000001" customHeight="1">
      <c r="A388" s="25">
        <v>387</v>
      </c>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71"/>
      <c r="AJ388" s="71"/>
      <c r="AK388" s="71"/>
      <c r="AL388" s="26" t="str">
        <f t="shared" si="24"/>
        <v/>
      </c>
      <c r="AM388" s="26" t="str">
        <f t="shared" si="25"/>
        <v/>
      </c>
      <c r="AN388" s="24" t="str">
        <f t="shared" si="26"/>
        <v/>
      </c>
    </row>
    <row r="389" spans="1:40" s="25" customFormat="1" ht="17.100000000000001" customHeight="1">
      <c r="A389" s="25">
        <v>388</v>
      </c>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71"/>
      <c r="AJ389" s="71"/>
      <c r="AK389" s="71"/>
      <c r="AL389" s="26" t="str">
        <f t="shared" ref="AL389:AL452" si="27">IF(E389="","",E389+F389/60+24)</f>
        <v/>
      </c>
      <c r="AM389" s="26" t="str">
        <f t="shared" ref="AM389:AM452" si="28">IF(G389="","",G389+H389/60)</f>
        <v/>
      </c>
      <c r="AN389" s="24" t="str">
        <f t="shared" ref="AN389:AN452" si="29">IF(OR(E389="",G389=""),"",AL389-AM389)</f>
        <v/>
      </c>
    </row>
    <row r="390" spans="1:40" s="25" customFormat="1" ht="17.100000000000001" customHeight="1">
      <c r="A390" s="25">
        <v>389</v>
      </c>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71"/>
      <c r="AJ390" s="71"/>
      <c r="AK390" s="71"/>
      <c r="AL390" s="26" t="str">
        <f t="shared" si="27"/>
        <v/>
      </c>
      <c r="AM390" s="26" t="str">
        <f t="shared" si="28"/>
        <v/>
      </c>
      <c r="AN390" s="24" t="str">
        <f t="shared" si="29"/>
        <v/>
      </c>
    </row>
    <row r="391" spans="1:40" s="25" customFormat="1" ht="17.100000000000001" customHeight="1">
      <c r="A391" s="25">
        <v>390</v>
      </c>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71"/>
      <c r="AJ391" s="71"/>
      <c r="AK391" s="71"/>
      <c r="AL391" s="26" t="str">
        <f t="shared" si="27"/>
        <v/>
      </c>
      <c r="AM391" s="26" t="str">
        <f t="shared" si="28"/>
        <v/>
      </c>
      <c r="AN391" s="24" t="str">
        <f t="shared" si="29"/>
        <v/>
      </c>
    </row>
    <row r="392" spans="1:40" s="25" customFormat="1" ht="17.100000000000001" customHeight="1">
      <c r="A392" s="25">
        <v>391</v>
      </c>
      <c r="B392" s="71"/>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71"/>
      <c r="AJ392" s="71"/>
      <c r="AK392" s="71"/>
      <c r="AL392" s="26" t="str">
        <f t="shared" si="27"/>
        <v/>
      </c>
      <c r="AM392" s="26" t="str">
        <f t="shared" si="28"/>
        <v/>
      </c>
      <c r="AN392" s="24" t="str">
        <f t="shared" si="29"/>
        <v/>
      </c>
    </row>
    <row r="393" spans="1:40" s="25" customFormat="1" ht="17.100000000000001" customHeight="1">
      <c r="A393" s="25">
        <v>392</v>
      </c>
      <c r="B393" s="71"/>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71"/>
      <c r="AJ393" s="71"/>
      <c r="AK393" s="71"/>
      <c r="AL393" s="26" t="str">
        <f t="shared" si="27"/>
        <v/>
      </c>
      <c r="AM393" s="26" t="str">
        <f t="shared" si="28"/>
        <v/>
      </c>
      <c r="AN393" s="24" t="str">
        <f t="shared" si="29"/>
        <v/>
      </c>
    </row>
    <row r="394" spans="1:40" s="25" customFormat="1" ht="17.100000000000001" customHeight="1">
      <c r="A394" s="25">
        <v>393</v>
      </c>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71"/>
      <c r="AJ394" s="71"/>
      <c r="AK394" s="71"/>
      <c r="AL394" s="26" t="str">
        <f t="shared" si="27"/>
        <v/>
      </c>
      <c r="AM394" s="26" t="str">
        <f t="shared" si="28"/>
        <v/>
      </c>
      <c r="AN394" s="24" t="str">
        <f t="shared" si="29"/>
        <v/>
      </c>
    </row>
    <row r="395" spans="1:40" s="25" customFormat="1" ht="17.100000000000001" customHeight="1">
      <c r="A395" s="25">
        <v>394</v>
      </c>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71"/>
      <c r="AJ395" s="71"/>
      <c r="AK395" s="71"/>
      <c r="AL395" s="26" t="str">
        <f t="shared" si="27"/>
        <v/>
      </c>
      <c r="AM395" s="26" t="str">
        <f t="shared" si="28"/>
        <v/>
      </c>
      <c r="AN395" s="24" t="str">
        <f t="shared" si="29"/>
        <v/>
      </c>
    </row>
    <row r="396" spans="1:40" s="25" customFormat="1" ht="17.100000000000001" customHeight="1">
      <c r="A396" s="25">
        <v>395</v>
      </c>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71"/>
      <c r="AJ396" s="71"/>
      <c r="AK396" s="71"/>
      <c r="AL396" s="26" t="str">
        <f t="shared" si="27"/>
        <v/>
      </c>
      <c r="AM396" s="26" t="str">
        <f t="shared" si="28"/>
        <v/>
      </c>
      <c r="AN396" s="24" t="str">
        <f t="shared" si="29"/>
        <v/>
      </c>
    </row>
    <row r="397" spans="1:40" s="25" customFormat="1" ht="17.100000000000001" customHeight="1">
      <c r="A397" s="25">
        <v>396</v>
      </c>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71"/>
      <c r="AJ397" s="71"/>
      <c r="AK397" s="71"/>
      <c r="AL397" s="26" t="str">
        <f t="shared" si="27"/>
        <v/>
      </c>
      <c r="AM397" s="26" t="str">
        <f t="shared" si="28"/>
        <v/>
      </c>
      <c r="AN397" s="24" t="str">
        <f t="shared" si="29"/>
        <v/>
      </c>
    </row>
    <row r="398" spans="1:40" s="25" customFormat="1" ht="17.100000000000001" customHeight="1">
      <c r="A398" s="25">
        <v>397</v>
      </c>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71"/>
      <c r="AJ398" s="71"/>
      <c r="AK398" s="71"/>
      <c r="AL398" s="26" t="str">
        <f t="shared" si="27"/>
        <v/>
      </c>
      <c r="AM398" s="26" t="str">
        <f t="shared" si="28"/>
        <v/>
      </c>
      <c r="AN398" s="24" t="str">
        <f t="shared" si="29"/>
        <v/>
      </c>
    </row>
    <row r="399" spans="1:40" s="25" customFormat="1" ht="17.100000000000001" customHeight="1">
      <c r="A399" s="25">
        <v>398</v>
      </c>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71"/>
      <c r="AJ399" s="71"/>
      <c r="AK399" s="71"/>
      <c r="AL399" s="26" t="str">
        <f t="shared" si="27"/>
        <v/>
      </c>
      <c r="AM399" s="26" t="str">
        <f t="shared" si="28"/>
        <v/>
      </c>
      <c r="AN399" s="24" t="str">
        <f t="shared" si="29"/>
        <v/>
      </c>
    </row>
    <row r="400" spans="1:40" s="25" customFormat="1" ht="17.100000000000001" customHeight="1">
      <c r="A400" s="25">
        <v>399</v>
      </c>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71"/>
      <c r="AJ400" s="71"/>
      <c r="AK400" s="71"/>
      <c r="AL400" s="26" t="str">
        <f t="shared" si="27"/>
        <v/>
      </c>
      <c r="AM400" s="26" t="str">
        <f t="shared" si="28"/>
        <v/>
      </c>
      <c r="AN400" s="24" t="str">
        <f t="shared" si="29"/>
        <v/>
      </c>
    </row>
    <row r="401" spans="1:40" s="25" customFormat="1" ht="17.100000000000001" customHeight="1">
      <c r="A401" s="25">
        <v>400</v>
      </c>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71"/>
      <c r="AJ401" s="71"/>
      <c r="AK401" s="71"/>
      <c r="AL401" s="26" t="str">
        <f t="shared" si="27"/>
        <v/>
      </c>
      <c r="AM401" s="26" t="str">
        <f t="shared" si="28"/>
        <v/>
      </c>
      <c r="AN401" s="24" t="str">
        <f t="shared" si="29"/>
        <v/>
      </c>
    </row>
    <row r="402" spans="1:40" s="25" customFormat="1" ht="17.100000000000001" customHeight="1">
      <c r="A402" s="25">
        <v>401</v>
      </c>
      <c r="B402" s="71"/>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71"/>
      <c r="AJ402" s="71"/>
      <c r="AK402" s="71"/>
      <c r="AL402" s="26" t="str">
        <f t="shared" si="27"/>
        <v/>
      </c>
      <c r="AM402" s="26" t="str">
        <f t="shared" si="28"/>
        <v/>
      </c>
      <c r="AN402" s="24" t="str">
        <f t="shared" si="29"/>
        <v/>
      </c>
    </row>
    <row r="403" spans="1:40" s="25" customFormat="1" ht="17.100000000000001" customHeight="1">
      <c r="A403" s="25">
        <v>402</v>
      </c>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71"/>
      <c r="AJ403" s="71"/>
      <c r="AK403" s="71"/>
      <c r="AL403" s="26" t="str">
        <f t="shared" si="27"/>
        <v/>
      </c>
      <c r="AM403" s="26" t="str">
        <f t="shared" si="28"/>
        <v/>
      </c>
      <c r="AN403" s="24" t="str">
        <f t="shared" si="29"/>
        <v/>
      </c>
    </row>
    <row r="404" spans="1:40" s="25" customFormat="1" ht="17.100000000000001" customHeight="1">
      <c r="A404" s="25">
        <v>403</v>
      </c>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71"/>
      <c r="AJ404" s="71"/>
      <c r="AK404" s="71"/>
      <c r="AL404" s="26" t="str">
        <f t="shared" si="27"/>
        <v/>
      </c>
      <c r="AM404" s="26" t="str">
        <f t="shared" si="28"/>
        <v/>
      </c>
      <c r="AN404" s="24" t="str">
        <f t="shared" si="29"/>
        <v/>
      </c>
    </row>
    <row r="405" spans="1:40" s="25" customFormat="1" ht="17.100000000000001" customHeight="1">
      <c r="A405" s="25">
        <v>404</v>
      </c>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71"/>
      <c r="AJ405" s="71"/>
      <c r="AK405" s="71"/>
      <c r="AL405" s="26" t="str">
        <f t="shared" si="27"/>
        <v/>
      </c>
      <c r="AM405" s="26" t="str">
        <f t="shared" si="28"/>
        <v/>
      </c>
      <c r="AN405" s="24" t="str">
        <f t="shared" si="29"/>
        <v/>
      </c>
    </row>
    <row r="406" spans="1:40" s="25" customFormat="1" ht="17.100000000000001" customHeight="1">
      <c r="A406" s="25">
        <v>405</v>
      </c>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71"/>
      <c r="AJ406" s="71"/>
      <c r="AK406" s="71"/>
      <c r="AL406" s="26" t="str">
        <f t="shared" si="27"/>
        <v/>
      </c>
      <c r="AM406" s="26" t="str">
        <f t="shared" si="28"/>
        <v/>
      </c>
      <c r="AN406" s="24" t="str">
        <f t="shared" si="29"/>
        <v/>
      </c>
    </row>
    <row r="407" spans="1:40" s="25" customFormat="1" ht="17.100000000000001" customHeight="1">
      <c r="A407" s="25">
        <v>406</v>
      </c>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71"/>
      <c r="AJ407" s="71"/>
      <c r="AK407" s="71"/>
      <c r="AL407" s="26" t="str">
        <f t="shared" si="27"/>
        <v/>
      </c>
      <c r="AM407" s="26" t="str">
        <f t="shared" si="28"/>
        <v/>
      </c>
      <c r="AN407" s="24" t="str">
        <f t="shared" si="29"/>
        <v/>
      </c>
    </row>
    <row r="408" spans="1:40" s="25" customFormat="1" ht="17.100000000000001" customHeight="1">
      <c r="A408" s="25">
        <v>407</v>
      </c>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71"/>
      <c r="AJ408" s="71"/>
      <c r="AK408" s="71"/>
      <c r="AL408" s="26" t="str">
        <f t="shared" si="27"/>
        <v/>
      </c>
      <c r="AM408" s="26" t="str">
        <f t="shared" si="28"/>
        <v/>
      </c>
      <c r="AN408" s="24" t="str">
        <f t="shared" si="29"/>
        <v/>
      </c>
    </row>
    <row r="409" spans="1:40" s="25" customFormat="1" ht="17.100000000000001" customHeight="1">
      <c r="A409" s="25">
        <v>408</v>
      </c>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71"/>
      <c r="AJ409" s="71"/>
      <c r="AK409" s="71"/>
      <c r="AL409" s="26" t="str">
        <f t="shared" si="27"/>
        <v/>
      </c>
      <c r="AM409" s="26" t="str">
        <f t="shared" si="28"/>
        <v/>
      </c>
      <c r="AN409" s="24" t="str">
        <f t="shared" si="29"/>
        <v/>
      </c>
    </row>
    <row r="410" spans="1:40" s="25" customFormat="1" ht="17.100000000000001" customHeight="1">
      <c r="A410" s="25">
        <v>409</v>
      </c>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71"/>
      <c r="AJ410" s="71"/>
      <c r="AK410" s="71"/>
      <c r="AL410" s="26" t="str">
        <f t="shared" si="27"/>
        <v/>
      </c>
      <c r="AM410" s="26" t="str">
        <f t="shared" si="28"/>
        <v/>
      </c>
      <c r="AN410" s="24" t="str">
        <f t="shared" si="29"/>
        <v/>
      </c>
    </row>
    <row r="411" spans="1:40" s="25" customFormat="1" ht="17.100000000000001" customHeight="1">
      <c r="A411" s="25">
        <v>410</v>
      </c>
      <c r="B411" s="71"/>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71"/>
      <c r="AJ411" s="71"/>
      <c r="AK411" s="71"/>
      <c r="AL411" s="26" t="str">
        <f t="shared" si="27"/>
        <v/>
      </c>
      <c r="AM411" s="26" t="str">
        <f t="shared" si="28"/>
        <v/>
      </c>
      <c r="AN411" s="24" t="str">
        <f t="shared" si="29"/>
        <v/>
      </c>
    </row>
    <row r="412" spans="1:40" s="25" customFormat="1" ht="17.100000000000001" customHeight="1">
      <c r="A412" s="25">
        <v>411</v>
      </c>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71"/>
      <c r="AJ412" s="71"/>
      <c r="AK412" s="71"/>
      <c r="AL412" s="26" t="str">
        <f t="shared" si="27"/>
        <v/>
      </c>
      <c r="AM412" s="26" t="str">
        <f t="shared" si="28"/>
        <v/>
      </c>
      <c r="AN412" s="24" t="str">
        <f t="shared" si="29"/>
        <v/>
      </c>
    </row>
    <row r="413" spans="1:40" s="25" customFormat="1" ht="17.100000000000001" customHeight="1">
      <c r="A413" s="25">
        <v>412</v>
      </c>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71"/>
      <c r="AJ413" s="71"/>
      <c r="AK413" s="71"/>
      <c r="AL413" s="26" t="str">
        <f t="shared" si="27"/>
        <v/>
      </c>
      <c r="AM413" s="26" t="str">
        <f t="shared" si="28"/>
        <v/>
      </c>
      <c r="AN413" s="24" t="str">
        <f t="shared" si="29"/>
        <v/>
      </c>
    </row>
    <row r="414" spans="1:40" s="25" customFormat="1" ht="17.100000000000001" customHeight="1">
      <c r="A414" s="25">
        <v>413</v>
      </c>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71"/>
      <c r="AJ414" s="71"/>
      <c r="AK414" s="71"/>
      <c r="AL414" s="26" t="str">
        <f t="shared" si="27"/>
        <v/>
      </c>
      <c r="AM414" s="26" t="str">
        <f t="shared" si="28"/>
        <v/>
      </c>
      <c r="AN414" s="24" t="str">
        <f t="shared" si="29"/>
        <v/>
      </c>
    </row>
    <row r="415" spans="1:40" s="25" customFormat="1" ht="17.100000000000001" customHeight="1">
      <c r="A415" s="25">
        <v>414</v>
      </c>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71"/>
      <c r="AJ415" s="71"/>
      <c r="AK415" s="71"/>
      <c r="AL415" s="26" t="str">
        <f t="shared" si="27"/>
        <v/>
      </c>
      <c r="AM415" s="26" t="str">
        <f t="shared" si="28"/>
        <v/>
      </c>
      <c r="AN415" s="24" t="str">
        <f t="shared" si="29"/>
        <v/>
      </c>
    </row>
    <row r="416" spans="1:40" s="25" customFormat="1" ht="17.100000000000001" customHeight="1">
      <c r="A416" s="25">
        <v>415</v>
      </c>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71"/>
      <c r="AJ416" s="71"/>
      <c r="AK416" s="71"/>
      <c r="AL416" s="26" t="str">
        <f t="shared" si="27"/>
        <v/>
      </c>
      <c r="AM416" s="26" t="str">
        <f t="shared" si="28"/>
        <v/>
      </c>
      <c r="AN416" s="24" t="str">
        <f t="shared" si="29"/>
        <v/>
      </c>
    </row>
    <row r="417" spans="1:40" s="25" customFormat="1" ht="17.100000000000001" customHeight="1">
      <c r="A417" s="25">
        <v>416</v>
      </c>
      <c r="B417" s="71"/>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71"/>
      <c r="AJ417" s="71"/>
      <c r="AK417" s="71"/>
      <c r="AL417" s="26" t="str">
        <f t="shared" si="27"/>
        <v/>
      </c>
      <c r="AM417" s="26" t="str">
        <f t="shared" si="28"/>
        <v/>
      </c>
      <c r="AN417" s="24" t="str">
        <f t="shared" si="29"/>
        <v/>
      </c>
    </row>
    <row r="418" spans="1:40" s="25" customFormat="1" ht="17.100000000000001" customHeight="1">
      <c r="A418" s="25">
        <v>417</v>
      </c>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71"/>
      <c r="AJ418" s="71"/>
      <c r="AK418" s="71"/>
      <c r="AL418" s="26" t="str">
        <f t="shared" si="27"/>
        <v/>
      </c>
      <c r="AM418" s="26" t="str">
        <f t="shared" si="28"/>
        <v/>
      </c>
      <c r="AN418" s="24" t="str">
        <f t="shared" si="29"/>
        <v/>
      </c>
    </row>
    <row r="419" spans="1:40" s="25" customFormat="1" ht="17.100000000000001" customHeight="1">
      <c r="A419" s="25">
        <v>418</v>
      </c>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71"/>
      <c r="AJ419" s="71"/>
      <c r="AK419" s="71"/>
      <c r="AL419" s="26" t="str">
        <f t="shared" si="27"/>
        <v/>
      </c>
      <c r="AM419" s="26" t="str">
        <f t="shared" si="28"/>
        <v/>
      </c>
      <c r="AN419" s="24" t="str">
        <f t="shared" si="29"/>
        <v/>
      </c>
    </row>
    <row r="420" spans="1:40" s="25" customFormat="1" ht="17.100000000000001" customHeight="1">
      <c r="A420" s="25">
        <v>419</v>
      </c>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71"/>
      <c r="AJ420" s="71"/>
      <c r="AK420" s="71"/>
      <c r="AL420" s="26" t="str">
        <f t="shared" si="27"/>
        <v/>
      </c>
      <c r="AM420" s="26" t="str">
        <f t="shared" si="28"/>
        <v/>
      </c>
      <c r="AN420" s="24" t="str">
        <f t="shared" si="29"/>
        <v/>
      </c>
    </row>
    <row r="421" spans="1:40" s="25" customFormat="1" ht="17.100000000000001" customHeight="1">
      <c r="A421" s="25">
        <v>420</v>
      </c>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71"/>
      <c r="AJ421" s="71"/>
      <c r="AK421" s="71"/>
      <c r="AL421" s="26" t="str">
        <f t="shared" si="27"/>
        <v/>
      </c>
      <c r="AM421" s="26" t="str">
        <f t="shared" si="28"/>
        <v/>
      </c>
      <c r="AN421" s="24" t="str">
        <f t="shared" si="29"/>
        <v/>
      </c>
    </row>
    <row r="422" spans="1:40" s="25" customFormat="1" ht="17.100000000000001" customHeight="1">
      <c r="A422" s="25">
        <v>421</v>
      </c>
      <c r="B422" s="71"/>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71"/>
      <c r="AJ422" s="71"/>
      <c r="AK422" s="71"/>
      <c r="AL422" s="26" t="str">
        <f t="shared" si="27"/>
        <v/>
      </c>
      <c r="AM422" s="26" t="str">
        <f t="shared" si="28"/>
        <v/>
      </c>
      <c r="AN422" s="24" t="str">
        <f t="shared" si="29"/>
        <v/>
      </c>
    </row>
    <row r="423" spans="1:40" s="25" customFormat="1" ht="17.100000000000001" customHeight="1">
      <c r="A423" s="25">
        <v>422</v>
      </c>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71"/>
      <c r="AJ423" s="71"/>
      <c r="AK423" s="71"/>
      <c r="AL423" s="26" t="str">
        <f t="shared" si="27"/>
        <v/>
      </c>
      <c r="AM423" s="26" t="str">
        <f t="shared" si="28"/>
        <v/>
      </c>
      <c r="AN423" s="24" t="str">
        <f t="shared" si="29"/>
        <v/>
      </c>
    </row>
    <row r="424" spans="1:40" s="25" customFormat="1" ht="17.100000000000001" customHeight="1">
      <c r="A424" s="25">
        <v>423</v>
      </c>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71"/>
      <c r="AJ424" s="71"/>
      <c r="AK424" s="71"/>
      <c r="AL424" s="26" t="str">
        <f t="shared" si="27"/>
        <v/>
      </c>
      <c r="AM424" s="26" t="str">
        <f t="shared" si="28"/>
        <v/>
      </c>
      <c r="AN424" s="24" t="str">
        <f t="shared" si="29"/>
        <v/>
      </c>
    </row>
    <row r="425" spans="1:40" s="25" customFormat="1" ht="17.100000000000001" customHeight="1">
      <c r="A425" s="25">
        <v>424</v>
      </c>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71"/>
      <c r="AJ425" s="71"/>
      <c r="AK425" s="71"/>
      <c r="AL425" s="26" t="str">
        <f t="shared" si="27"/>
        <v/>
      </c>
      <c r="AM425" s="26" t="str">
        <f t="shared" si="28"/>
        <v/>
      </c>
      <c r="AN425" s="24" t="str">
        <f t="shared" si="29"/>
        <v/>
      </c>
    </row>
    <row r="426" spans="1:40" s="25" customFormat="1" ht="17.100000000000001" customHeight="1">
      <c r="A426" s="25">
        <v>425</v>
      </c>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71"/>
      <c r="AJ426" s="71"/>
      <c r="AK426" s="71"/>
      <c r="AL426" s="26" t="str">
        <f t="shared" si="27"/>
        <v/>
      </c>
      <c r="AM426" s="26" t="str">
        <f t="shared" si="28"/>
        <v/>
      </c>
      <c r="AN426" s="24" t="str">
        <f t="shared" si="29"/>
        <v/>
      </c>
    </row>
    <row r="427" spans="1:40" s="25" customFormat="1" ht="17.100000000000001" customHeight="1">
      <c r="A427" s="25">
        <v>426</v>
      </c>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71"/>
      <c r="AJ427" s="71"/>
      <c r="AK427" s="71"/>
      <c r="AL427" s="26" t="str">
        <f t="shared" si="27"/>
        <v/>
      </c>
      <c r="AM427" s="26" t="str">
        <f t="shared" si="28"/>
        <v/>
      </c>
      <c r="AN427" s="24" t="str">
        <f t="shared" si="29"/>
        <v/>
      </c>
    </row>
    <row r="428" spans="1:40" s="25" customFormat="1" ht="17.100000000000001" customHeight="1">
      <c r="A428" s="25">
        <v>427</v>
      </c>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71"/>
      <c r="AJ428" s="71"/>
      <c r="AK428" s="71"/>
      <c r="AL428" s="26" t="str">
        <f t="shared" si="27"/>
        <v/>
      </c>
      <c r="AM428" s="26" t="str">
        <f t="shared" si="28"/>
        <v/>
      </c>
      <c r="AN428" s="24" t="str">
        <f t="shared" si="29"/>
        <v/>
      </c>
    </row>
    <row r="429" spans="1:40" s="25" customFormat="1" ht="17.100000000000001" customHeight="1">
      <c r="A429" s="25">
        <v>428</v>
      </c>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71"/>
      <c r="AJ429" s="71"/>
      <c r="AK429" s="71"/>
      <c r="AL429" s="26" t="str">
        <f t="shared" si="27"/>
        <v/>
      </c>
      <c r="AM429" s="26" t="str">
        <f t="shared" si="28"/>
        <v/>
      </c>
      <c r="AN429" s="24" t="str">
        <f t="shared" si="29"/>
        <v/>
      </c>
    </row>
    <row r="430" spans="1:40" s="25" customFormat="1" ht="17.100000000000001" customHeight="1">
      <c r="A430" s="25">
        <v>429</v>
      </c>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71"/>
      <c r="AJ430" s="71"/>
      <c r="AK430" s="71"/>
      <c r="AL430" s="26" t="str">
        <f t="shared" si="27"/>
        <v/>
      </c>
      <c r="AM430" s="26" t="str">
        <f t="shared" si="28"/>
        <v/>
      </c>
      <c r="AN430" s="24" t="str">
        <f t="shared" si="29"/>
        <v/>
      </c>
    </row>
    <row r="431" spans="1:40" s="25" customFormat="1" ht="17.100000000000001" customHeight="1">
      <c r="A431" s="25">
        <v>430</v>
      </c>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71"/>
      <c r="AJ431" s="71"/>
      <c r="AK431" s="71"/>
      <c r="AL431" s="26" t="str">
        <f t="shared" si="27"/>
        <v/>
      </c>
      <c r="AM431" s="26" t="str">
        <f t="shared" si="28"/>
        <v/>
      </c>
      <c r="AN431" s="24" t="str">
        <f t="shared" si="29"/>
        <v/>
      </c>
    </row>
    <row r="432" spans="1:40" s="25" customFormat="1" ht="17.100000000000001" customHeight="1">
      <c r="A432" s="25">
        <v>431</v>
      </c>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71"/>
      <c r="AJ432" s="71"/>
      <c r="AK432" s="71"/>
      <c r="AL432" s="26" t="str">
        <f t="shared" si="27"/>
        <v/>
      </c>
      <c r="AM432" s="26" t="str">
        <f t="shared" si="28"/>
        <v/>
      </c>
      <c r="AN432" s="24" t="str">
        <f t="shared" si="29"/>
        <v/>
      </c>
    </row>
    <row r="433" spans="1:40" s="25" customFormat="1" ht="17.100000000000001" customHeight="1">
      <c r="A433" s="25">
        <v>432</v>
      </c>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71"/>
      <c r="AJ433" s="71"/>
      <c r="AK433" s="71"/>
      <c r="AL433" s="26" t="str">
        <f t="shared" si="27"/>
        <v/>
      </c>
      <c r="AM433" s="26" t="str">
        <f t="shared" si="28"/>
        <v/>
      </c>
      <c r="AN433" s="24" t="str">
        <f t="shared" si="29"/>
        <v/>
      </c>
    </row>
    <row r="434" spans="1:40" s="25" customFormat="1" ht="17.100000000000001" customHeight="1">
      <c r="A434" s="25">
        <v>433</v>
      </c>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71"/>
      <c r="AJ434" s="71"/>
      <c r="AK434" s="71"/>
      <c r="AL434" s="26" t="str">
        <f t="shared" si="27"/>
        <v/>
      </c>
      <c r="AM434" s="26" t="str">
        <f t="shared" si="28"/>
        <v/>
      </c>
      <c r="AN434" s="24" t="str">
        <f t="shared" si="29"/>
        <v/>
      </c>
    </row>
    <row r="435" spans="1:40" s="25" customFormat="1" ht="17.100000000000001" customHeight="1">
      <c r="A435" s="25">
        <v>434</v>
      </c>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71"/>
      <c r="AJ435" s="71"/>
      <c r="AK435" s="71"/>
      <c r="AL435" s="26" t="str">
        <f t="shared" si="27"/>
        <v/>
      </c>
      <c r="AM435" s="26" t="str">
        <f t="shared" si="28"/>
        <v/>
      </c>
      <c r="AN435" s="24" t="str">
        <f t="shared" si="29"/>
        <v/>
      </c>
    </row>
    <row r="436" spans="1:40" s="25" customFormat="1" ht="17.100000000000001" customHeight="1">
      <c r="A436" s="25">
        <v>435</v>
      </c>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71"/>
      <c r="AJ436" s="71"/>
      <c r="AK436" s="71"/>
      <c r="AL436" s="26" t="str">
        <f t="shared" si="27"/>
        <v/>
      </c>
      <c r="AM436" s="26" t="str">
        <f t="shared" si="28"/>
        <v/>
      </c>
      <c r="AN436" s="24" t="str">
        <f t="shared" si="29"/>
        <v/>
      </c>
    </row>
    <row r="437" spans="1:40" s="25" customFormat="1" ht="17.100000000000001" customHeight="1">
      <c r="A437" s="25">
        <v>436</v>
      </c>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71"/>
      <c r="AJ437" s="71"/>
      <c r="AK437" s="71"/>
      <c r="AL437" s="26" t="str">
        <f t="shared" si="27"/>
        <v/>
      </c>
      <c r="AM437" s="26" t="str">
        <f t="shared" si="28"/>
        <v/>
      </c>
      <c r="AN437" s="24" t="str">
        <f t="shared" si="29"/>
        <v/>
      </c>
    </row>
    <row r="438" spans="1:40" s="25" customFormat="1" ht="17.100000000000001" customHeight="1">
      <c r="A438" s="25">
        <v>437</v>
      </c>
      <c r="B438" s="92"/>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71"/>
      <c r="AJ438" s="71"/>
      <c r="AK438" s="71"/>
      <c r="AL438" s="26" t="str">
        <f t="shared" si="27"/>
        <v/>
      </c>
      <c r="AM438" s="26" t="str">
        <f t="shared" si="28"/>
        <v/>
      </c>
      <c r="AN438" s="24" t="str">
        <f t="shared" si="29"/>
        <v/>
      </c>
    </row>
    <row r="439" spans="1:40" s="25" customFormat="1" ht="17.100000000000001" customHeight="1">
      <c r="A439" s="25">
        <v>438</v>
      </c>
      <c r="B439" s="92"/>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71"/>
      <c r="AJ439" s="71"/>
      <c r="AK439" s="71"/>
      <c r="AL439" s="26" t="str">
        <f t="shared" si="27"/>
        <v/>
      </c>
      <c r="AM439" s="26" t="str">
        <f t="shared" si="28"/>
        <v/>
      </c>
      <c r="AN439" s="24" t="str">
        <f t="shared" si="29"/>
        <v/>
      </c>
    </row>
    <row r="440" spans="1:40" s="25" customFormat="1" ht="17.100000000000001" customHeight="1">
      <c r="A440" s="25">
        <v>439</v>
      </c>
      <c r="B440" s="92"/>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71"/>
      <c r="AJ440" s="71"/>
      <c r="AK440" s="71"/>
      <c r="AL440" s="26" t="str">
        <f t="shared" si="27"/>
        <v/>
      </c>
      <c r="AM440" s="26" t="str">
        <f t="shared" si="28"/>
        <v/>
      </c>
      <c r="AN440" s="24" t="str">
        <f t="shared" si="29"/>
        <v/>
      </c>
    </row>
    <row r="441" spans="1:40" s="25" customFormat="1" ht="17.100000000000001" customHeight="1">
      <c r="A441" s="25">
        <v>440</v>
      </c>
      <c r="B441" s="92"/>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71"/>
      <c r="AJ441" s="71"/>
      <c r="AK441" s="71"/>
      <c r="AL441" s="26" t="str">
        <f t="shared" si="27"/>
        <v/>
      </c>
      <c r="AM441" s="26" t="str">
        <f t="shared" si="28"/>
        <v/>
      </c>
      <c r="AN441" s="24" t="str">
        <f t="shared" si="29"/>
        <v/>
      </c>
    </row>
    <row r="442" spans="1:40" s="25" customFormat="1" ht="17.100000000000001" customHeight="1">
      <c r="A442" s="25">
        <v>441</v>
      </c>
      <c r="B442" s="92"/>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71"/>
      <c r="AJ442" s="71"/>
      <c r="AK442" s="71"/>
      <c r="AL442" s="26" t="str">
        <f t="shared" si="27"/>
        <v/>
      </c>
      <c r="AM442" s="26" t="str">
        <f t="shared" si="28"/>
        <v/>
      </c>
      <c r="AN442" s="24" t="str">
        <f t="shared" si="29"/>
        <v/>
      </c>
    </row>
    <row r="443" spans="1:40" s="25" customFormat="1" ht="17.100000000000001" customHeight="1">
      <c r="A443" s="25">
        <v>442</v>
      </c>
      <c r="B443" s="92"/>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71"/>
      <c r="AJ443" s="71"/>
      <c r="AK443" s="71"/>
      <c r="AL443" s="26" t="str">
        <f t="shared" si="27"/>
        <v/>
      </c>
      <c r="AM443" s="26" t="str">
        <f t="shared" si="28"/>
        <v/>
      </c>
      <c r="AN443" s="24" t="str">
        <f t="shared" si="29"/>
        <v/>
      </c>
    </row>
    <row r="444" spans="1:40" s="25" customFormat="1" ht="17.100000000000001" customHeight="1">
      <c r="A444" s="25">
        <v>443</v>
      </c>
      <c r="B444" s="92"/>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71"/>
      <c r="AJ444" s="71"/>
      <c r="AK444" s="71"/>
      <c r="AL444" s="26" t="str">
        <f t="shared" si="27"/>
        <v/>
      </c>
      <c r="AM444" s="26" t="str">
        <f t="shared" si="28"/>
        <v/>
      </c>
      <c r="AN444" s="24" t="str">
        <f t="shared" si="29"/>
        <v/>
      </c>
    </row>
    <row r="445" spans="1:40" s="25" customFormat="1" ht="17.100000000000001" customHeight="1">
      <c r="A445" s="25">
        <v>444</v>
      </c>
      <c r="B445" s="92"/>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71"/>
      <c r="AJ445" s="71"/>
      <c r="AK445" s="71"/>
      <c r="AL445" s="26" t="str">
        <f t="shared" si="27"/>
        <v/>
      </c>
      <c r="AM445" s="26" t="str">
        <f t="shared" si="28"/>
        <v/>
      </c>
      <c r="AN445" s="24" t="str">
        <f t="shared" si="29"/>
        <v/>
      </c>
    </row>
    <row r="446" spans="1:40" s="25" customFormat="1" ht="17.100000000000001" customHeight="1">
      <c r="A446" s="25">
        <v>445</v>
      </c>
      <c r="B446" s="92"/>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71"/>
      <c r="AJ446" s="71"/>
      <c r="AK446" s="71"/>
      <c r="AL446" s="26" t="str">
        <f t="shared" si="27"/>
        <v/>
      </c>
      <c r="AM446" s="26" t="str">
        <f t="shared" si="28"/>
        <v/>
      </c>
      <c r="AN446" s="24" t="str">
        <f t="shared" si="29"/>
        <v/>
      </c>
    </row>
    <row r="447" spans="1:40" s="25" customFormat="1" ht="17.100000000000001" customHeight="1">
      <c r="A447" s="25">
        <v>446</v>
      </c>
      <c r="B447" s="92"/>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71"/>
      <c r="AJ447" s="71"/>
      <c r="AK447" s="71"/>
      <c r="AL447" s="26" t="str">
        <f t="shared" si="27"/>
        <v/>
      </c>
      <c r="AM447" s="26" t="str">
        <f t="shared" si="28"/>
        <v/>
      </c>
      <c r="AN447" s="24" t="str">
        <f t="shared" si="29"/>
        <v/>
      </c>
    </row>
    <row r="448" spans="1:40" s="25" customFormat="1" ht="17.100000000000001" customHeight="1">
      <c r="A448" s="25">
        <v>447</v>
      </c>
      <c r="B448" s="92"/>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71"/>
      <c r="AJ448" s="71"/>
      <c r="AK448" s="71"/>
      <c r="AL448" s="26" t="str">
        <f t="shared" si="27"/>
        <v/>
      </c>
      <c r="AM448" s="26" t="str">
        <f t="shared" si="28"/>
        <v/>
      </c>
      <c r="AN448" s="24" t="str">
        <f t="shared" si="29"/>
        <v/>
      </c>
    </row>
    <row r="449" spans="1:40" s="25" customFormat="1" ht="17.100000000000001" customHeight="1">
      <c r="A449" s="25">
        <v>448</v>
      </c>
      <c r="B449" s="92"/>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71"/>
      <c r="AJ449" s="71"/>
      <c r="AK449" s="71"/>
      <c r="AL449" s="26" t="str">
        <f t="shared" si="27"/>
        <v/>
      </c>
      <c r="AM449" s="26" t="str">
        <f t="shared" si="28"/>
        <v/>
      </c>
      <c r="AN449" s="24" t="str">
        <f t="shared" si="29"/>
        <v/>
      </c>
    </row>
    <row r="450" spans="1:40" s="25" customFormat="1" ht="17.100000000000001" customHeight="1">
      <c r="A450" s="25">
        <v>449</v>
      </c>
      <c r="B450" s="92"/>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71"/>
      <c r="AJ450" s="71"/>
      <c r="AK450" s="71"/>
      <c r="AL450" s="26" t="str">
        <f t="shared" si="27"/>
        <v/>
      </c>
      <c r="AM450" s="26" t="str">
        <f t="shared" si="28"/>
        <v/>
      </c>
      <c r="AN450" s="24" t="str">
        <f t="shared" si="29"/>
        <v/>
      </c>
    </row>
    <row r="451" spans="1:40" s="25" customFormat="1" ht="17.100000000000001" customHeight="1">
      <c r="A451" s="25">
        <v>450</v>
      </c>
      <c r="B451" s="92"/>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71"/>
      <c r="AJ451" s="71"/>
      <c r="AK451" s="71"/>
      <c r="AL451" s="26" t="str">
        <f t="shared" si="27"/>
        <v/>
      </c>
      <c r="AM451" s="26" t="str">
        <f t="shared" si="28"/>
        <v/>
      </c>
      <c r="AN451" s="24" t="str">
        <f t="shared" si="29"/>
        <v/>
      </c>
    </row>
    <row r="452" spans="1:40" s="25" customFormat="1" ht="17.100000000000001" customHeight="1">
      <c r="A452" s="25">
        <v>451</v>
      </c>
      <c r="B452" s="92"/>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71"/>
      <c r="AJ452" s="71"/>
      <c r="AK452" s="71"/>
      <c r="AL452" s="26" t="str">
        <f t="shared" si="27"/>
        <v/>
      </c>
      <c r="AM452" s="26" t="str">
        <f t="shared" si="28"/>
        <v/>
      </c>
      <c r="AN452" s="24" t="str">
        <f t="shared" si="29"/>
        <v/>
      </c>
    </row>
    <row r="453" spans="1:40" s="25" customFormat="1" ht="17.100000000000001" customHeight="1">
      <c r="A453" s="25">
        <v>452</v>
      </c>
      <c r="B453" s="92"/>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71"/>
      <c r="AJ453" s="71"/>
      <c r="AK453" s="71"/>
      <c r="AL453" s="26" t="str">
        <f t="shared" ref="AL453:AL516" si="30">IF(E453="","",E453+F453/60+24)</f>
        <v/>
      </c>
      <c r="AM453" s="26" t="str">
        <f t="shared" ref="AM453:AM516" si="31">IF(G453="","",G453+H453/60)</f>
        <v/>
      </c>
      <c r="AN453" s="24" t="str">
        <f t="shared" ref="AN453:AN516" si="32">IF(OR(E453="",G453=""),"",AL453-AM453)</f>
        <v/>
      </c>
    </row>
    <row r="454" spans="1:40" s="25" customFormat="1" ht="17.100000000000001" customHeight="1">
      <c r="A454" s="25">
        <v>453</v>
      </c>
      <c r="B454" s="92"/>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71"/>
      <c r="AJ454" s="71"/>
      <c r="AK454" s="71"/>
      <c r="AL454" s="26" t="str">
        <f t="shared" si="30"/>
        <v/>
      </c>
      <c r="AM454" s="26" t="str">
        <f t="shared" si="31"/>
        <v/>
      </c>
      <c r="AN454" s="24" t="str">
        <f t="shared" si="32"/>
        <v/>
      </c>
    </row>
    <row r="455" spans="1:40" s="25" customFormat="1" ht="17.100000000000001" customHeight="1">
      <c r="A455" s="25">
        <v>454</v>
      </c>
      <c r="B455" s="93"/>
      <c r="C455" s="89"/>
      <c r="D455" s="71"/>
      <c r="E455" s="71"/>
      <c r="F455" s="71"/>
      <c r="G455" s="71"/>
      <c r="H455" s="71"/>
      <c r="I455" s="71"/>
      <c r="J455" s="71"/>
      <c r="K455" s="71"/>
      <c r="L455" s="89"/>
      <c r="M455" s="89"/>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26" t="str">
        <f t="shared" si="30"/>
        <v/>
      </c>
      <c r="AM455" s="26" t="str">
        <f t="shared" si="31"/>
        <v/>
      </c>
      <c r="AN455" s="24" t="str">
        <f t="shared" si="32"/>
        <v/>
      </c>
    </row>
    <row r="456" spans="1:40" s="25" customFormat="1" ht="17.100000000000001" customHeight="1">
      <c r="A456" s="25">
        <v>455</v>
      </c>
      <c r="B456" s="93"/>
      <c r="C456" s="89"/>
      <c r="D456" s="71"/>
      <c r="E456" s="71"/>
      <c r="F456" s="71"/>
      <c r="G456" s="71"/>
      <c r="H456" s="71"/>
      <c r="I456" s="71"/>
      <c r="J456" s="71"/>
      <c r="K456" s="71"/>
      <c r="L456" s="89"/>
      <c r="M456" s="89"/>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26" t="str">
        <f t="shared" si="30"/>
        <v/>
      </c>
      <c r="AM456" s="26" t="str">
        <f t="shared" si="31"/>
        <v/>
      </c>
      <c r="AN456" s="24" t="str">
        <f t="shared" si="32"/>
        <v/>
      </c>
    </row>
    <row r="457" spans="1:40" s="25" customFormat="1" ht="17.100000000000001" customHeight="1">
      <c r="A457" s="25">
        <v>456</v>
      </c>
      <c r="B457" s="71"/>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71"/>
      <c r="AJ457" s="71"/>
      <c r="AK457" s="71"/>
      <c r="AL457" s="26" t="str">
        <f t="shared" si="30"/>
        <v/>
      </c>
      <c r="AM457" s="26" t="str">
        <f t="shared" si="31"/>
        <v/>
      </c>
      <c r="AN457" s="24" t="str">
        <f t="shared" si="32"/>
        <v/>
      </c>
    </row>
    <row r="458" spans="1:40" s="25" customFormat="1" ht="17.100000000000001" customHeight="1">
      <c r="A458" s="25">
        <v>457</v>
      </c>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71"/>
      <c r="AJ458" s="71"/>
      <c r="AK458" s="71"/>
      <c r="AL458" s="26" t="str">
        <f t="shared" si="30"/>
        <v/>
      </c>
      <c r="AM458" s="26" t="str">
        <f t="shared" si="31"/>
        <v/>
      </c>
      <c r="AN458" s="24" t="str">
        <f t="shared" si="32"/>
        <v/>
      </c>
    </row>
    <row r="459" spans="1:40" s="25" customFormat="1" ht="17.100000000000001" customHeight="1">
      <c r="A459" s="25">
        <v>458</v>
      </c>
      <c r="B459" s="71"/>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71"/>
      <c r="AJ459" s="71"/>
      <c r="AK459" s="71"/>
      <c r="AL459" s="26" t="str">
        <f t="shared" si="30"/>
        <v/>
      </c>
      <c r="AM459" s="26" t="str">
        <f t="shared" si="31"/>
        <v/>
      </c>
      <c r="AN459" s="24" t="str">
        <f t="shared" si="32"/>
        <v/>
      </c>
    </row>
    <row r="460" spans="1:40" s="25" customFormat="1" ht="17.100000000000001" customHeight="1">
      <c r="A460" s="25">
        <v>459</v>
      </c>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71"/>
      <c r="AJ460" s="71"/>
      <c r="AK460" s="71"/>
      <c r="AL460" s="26" t="str">
        <f t="shared" si="30"/>
        <v/>
      </c>
      <c r="AM460" s="26" t="str">
        <f t="shared" si="31"/>
        <v/>
      </c>
      <c r="AN460" s="24" t="str">
        <f t="shared" si="32"/>
        <v/>
      </c>
    </row>
    <row r="461" spans="1:40" s="25" customFormat="1" ht="17.100000000000001" customHeight="1">
      <c r="A461" s="25">
        <v>460</v>
      </c>
      <c r="B461" s="71"/>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71"/>
      <c r="AJ461" s="71"/>
      <c r="AK461" s="71"/>
      <c r="AL461" s="26" t="str">
        <f t="shared" si="30"/>
        <v/>
      </c>
      <c r="AM461" s="26" t="str">
        <f t="shared" si="31"/>
        <v/>
      </c>
      <c r="AN461" s="24" t="str">
        <f t="shared" si="32"/>
        <v/>
      </c>
    </row>
    <row r="462" spans="1:40" s="25" customFormat="1" ht="17.100000000000001" customHeight="1">
      <c r="A462" s="25">
        <v>461</v>
      </c>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71"/>
      <c r="AJ462" s="71"/>
      <c r="AK462" s="71"/>
      <c r="AL462" s="26" t="str">
        <f t="shared" si="30"/>
        <v/>
      </c>
      <c r="AM462" s="26" t="str">
        <f t="shared" si="31"/>
        <v/>
      </c>
      <c r="AN462" s="24" t="str">
        <f t="shared" si="32"/>
        <v/>
      </c>
    </row>
    <row r="463" spans="1:40" s="25" customFormat="1" ht="17.100000000000001" customHeight="1">
      <c r="A463" s="25">
        <v>462</v>
      </c>
      <c r="B463" s="71"/>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71"/>
      <c r="AJ463" s="71"/>
      <c r="AK463" s="71"/>
      <c r="AL463" s="26" t="str">
        <f t="shared" si="30"/>
        <v/>
      </c>
      <c r="AM463" s="26" t="str">
        <f t="shared" si="31"/>
        <v/>
      </c>
      <c r="AN463" s="24" t="str">
        <f t="shared" si="32"/>
        <v/>
      </c>
    </row>
    <row r="464" spans="1:40" s="25" customFormat="1" ht="17.100000000000001" customHeight="1">
      <c r="A464" s="25">
        <v>463</v>
      </c>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71"/>
      <c r="AJ464" s="71"/>
      <c r="AK464" s="71"/>
      <c r="AL464" s="26" t="str">
        <f t="shared" si="30"/>
        <v/>
      </c>
      <c r="AM464" s="26" t="str">
        <f t="shared" si="31"/>
        <v/>
      </c>
      <c r="AN464" s="24" t="str">
        <f t="shared" si="32"/>
        <v/>
      </c>
    </row>
    <row r="465" spans="1:40" s="25" customFormat="1" ht="17.100000000000001" customHeight="1">
      <c r="A465" s="25">
        <v>464</v>
      </c>
      <c r="B465" s="71"/>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71"/>
      <c r="AJ465" s="71"/>
      <c r="AK465" s="71"/>
      <c r="AL465" s="26" t="str">
        <f t="shared" si="30"/>
        <v/>
      </c>
      <c r="AM465" s="26" t="str">
        <f t="shared" si="31"/>
        <v/>
      </c>
      <c r="AN465" s="24" t="str">
        <f t="shared" si="32"/>
        <v/>
      </c>
    </row>
    <row r="466" spans="1:40" s="25" customFormat="1" ht="17.100000000000001" customHeight="1">
      <c r="A466" s="25">
        <v>465</v>
      </c>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71"/>
      <c r="AJ466" s="71"/>
      <c r="AK466" s="71"/>
      <c r="AL466" s="26" t="str">
        <f t="shared" si="30"/>
        <v/>
      </c>
      <c r="AM466" s="26" t="str">
        <f t="shared" si="31"/>
        <v/>
      </c>
      <c r="AN466" s="24" t="str">
        <f t="shared" si="32"/>
        <v/>
      </c>
    </row>
    <row r="467" spans="1:40" s="25" customFormat="1" ht="17.100000000000001" customHeight="1">
      <c r="A467" s="25">
        <v>466</v>
      </c>
      <c r="B467" s="71"/>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71"/>
      <c r="AJ467" s="71"/>
      <c r="AK467" s="71"/>
      <c r="AL467" s="26" t="str">
        <f t="shared" si="30"/>
        <v/>
      </c>
      <c r="AM467" s="26" t="str">
        <f t="shared" si="31"/>
        <v/>
      </c>
      <c r="AN467" s="24" t="str">
        <f t="shared" si="32"/>
        <v/>
      </c>
    </row>
    <row r="468" spans="1:40" s="25" customFormat="1" ht="17.100000000000001" customHeight="1">
      <c r="A468" s="25">
        <v>467</v>
      </c>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71"/>
      <c r="AJ468" s="71"/>
      <c r="AK468" s="71"/>
      <c r="AL468" s="26" t="str">
        <f t="shared" si="30"/>
        <v/>
      </c>
      <c r="AM468" s="26" t="str">
        <f t="shared" si="31"/>
        <v/>
      </c>
      <c r="AN468" s="24" t="str">
        <f t="shared" si="32"/>
        <v/>
      </c>
    </row>
    <row r="469" spans="1:40" s="25" customFormat="1" ht="17.100000000000001" customHeight="1">
      <c r="A469" s="25">
        <v>468</v>
      </c>
      <c r="B469" s="71"/>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71"/>
      <c r="AJ469" s="71"/>
      <c r="AK469" s="71"/>
      <c r="AL469" s="26" t="str">
        <f t="shared" si="30"/>
        <v/>
      </c>
      <c r="AM469" s="26" t="str">
        <f t="shared" si="31"/>
        <v/>
      </c>
      <c r="AN469" s="24" t="str">
        <f t="shared" si="32"/>
        <v/>
      </c>
    </row>
    <row r="470" spans="1:40" s="25" customFormat="1" ht="17.100000000000001" customHeight="1">
      <c r="A470" s="25">
        <v>469</v>
      </c>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71"/>
      <c r="AJ470" s="71"/>
      <c r="AK470" s="71"/>
      <c r="AL470" s="26" t="str">
        <f t="shared" si="30"/>
        <v/>
      </c>
      <c r="AM470" s="26" t="str">
        <f t="shared" si="31"/>
        <v/>
      </c>
      <c r="AN470" s="24" t="str">
        <f t="shared" si="32"/>
        <v/>
      </c>
    </row>
    <row r="471" spans="1:40" s="25" customFormat="1" ht="17.100000000000001" customHeight="1">
      <c r="A471" s="25">
        <v>470</v>
      </c>
      <c r="B471" s="71"/>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71"/>
      <c r="AJ471" s="71"/>
      <c r="AK471" s="71"/>
      <c r="AL471" s="26" t="str">
        <f t="shared" si="30"/>
        <v/>
      </c>
      <c r="AM471" s="26" t="str">
        <f t="shared" si="31"/>
        <v/>
      </c>
      <c r="AN471" s="24" t="str">
        <f t="shared" si="32"/>
        <v/>
      </c>
    </row>
    <row r="472" spans="1:40" s="25" customFormat="1" ht="17.100000000000001" customHeight="1">
      <c r="A472" s="25">
        <v>471</v>
      </c>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71"/>
      <c r="AJ472" s="71"/>
      <c r="AK472" s="71"/>
      <c r="AL472" s="26" t="str">
        <f t="shared" si="30"/>
        <v/>
      </c>
      <c r="AM472" s="26" t="str">
        <f t="shared" si="31"/>
        <v/>
      </c>
      <c r="AN472" s="24" t="str">
        <f t="shared" si="32"/>
        <v/>
      </c>
    </row>
    <row r="473" spans="1:40" s="25" customFormat="1" ht="17.100000000000001" customHeight="1">
      <c r="A473" s="25">
        <v>472</v>
      </c>
      <c r="B473" s="71"/>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71"/>
      <c r="AJ473" s="71"/>
      <c r="AK473" s="71"/>
      <c r="AL473" s="26" t="str">
        <f t="shared" si="30"/>
        <v/>
      </c>
      <c r="AM473" s="26" t="str">
        <f t="shared" si="31"/>
        <v/>
      </c>
      <c r="AN473" s="24" t="str">
        <f t="shared" si="32"/>
        <v/>
      </c>
    </row>
    <row r="474" spans="1:40" s="25" customFormat="1" ht="17.100000000000001" customHeight="1">
      <c r="A474" s="25">
        <v>473</v>
      </c>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71"/>
      <c r="AJ474" s="71"/>
      <c r="AK474" s="71"/>
      <c r="AL474" s="26" t="str">
        <f t="shared" si="30"/>
        <v/>
      </c>
      <c r="AM474" s="26" t="str">
        <f t="shared" si="31"/>
        <v/>
      </c>
      <c r="AN474" s="24" t="str">
        <f t="shared" si="32"/>
        <v/>
      </c>
    </row>
    <row r="475" spans="1:40" s="25" customFormat="1" ht="17.100000000000001" customHeight="1">
      <c r="A475" s="25">
        <v>474</v>
      </c>
      <c r="B475" s="71"/>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71"/>
      <c r="AJ475" s="71"/>
      <c r="AK475" s="71"/>
      <c r="AL475" s="26" t="str">
        <f t="shared" si="30"/>
        <v/>
      </c>
      <c r="AM475" s="26" t="str">
        <f t="shared" si="31"/>
        <v/>
      </c>
      <c r="AN475" s="24" t="str">
        <f t="shared" si="32"/>
        <v/>
      </c>
    </row>
    <row r="476" spans="1:40" s="25" customFormat="1" ht="17.100000000000001" customHeight="1">
      <c r="A476" s="25">
        <v>475</v>
      </c>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71"/>
      <c r="AJ476" s="71"/>
      <c r="AK476" s="71"/>
      <c r="AL476" s="26" t="str">
        <f t="shared" si="30"/>
        <v/>
      </c>
      <c r="AM476" s="26" t="str">
        <f t="shared" si="31"/>
        <v/>
      </c>
      <c r="AN476" s="24" t="str">
        <f t="shared" si="32"/>
        <v/>
      </c>
    </row>
    <row r="477" spans="1:40" s="25" customFormat="1" ht="17.100000000000001" customHeight="1">
      <c r="A477" s="25">
        <v>476</v>
      </c>
      <c r="B477" s="71"/>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71"/>
      <c r="AJ477" s="71"/>
      <c r="AK477" s="71"/>
      <c r="AL477" s="26" t="str">
        <f t="shared" si="30"/>
        <v/>
      </c>
      <c r="AM477" s="26" t="str">
        <f t="shared" si="31"/>
        <v/>
      </c>
      <c r="AN477" s="24" t="str">
        <f t="shared" si="32"/>
        <v/>
      </c>
    </row>
    <row r="478" spans="1:40" s="25" customFormat="1" ht="17.100000000000001" customHeight="1">
      <c r="A478" s="25">
        <v>477</v>
      </c>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71"/>
      <c r="AJ478" s="71"/>
      <c r="AK478" s="71"/>
      <c r="AL478" s="26" t="str">
        <f t="shared" si="30"/>
        <v/>
      </c>
      <c r="AM478" s="26" t="str">
        <f t="shared" si="31"/>
        <v/>
      </c>
      <c r="AN478" s="24" t="str">
        <f t="shared" si="32"/>
        <v/>
      </c>
    </row>
    <row r="479" spans="1:40" s="25" customFormat="1" ht="17.100000000000001" customHeight="1">
      <c r="A479" s="25">
        <v>478</v>
      </c>
      <c r="B479" s="71"/>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71"/>
      <c r="AJ479" s="71"/>
      <c r="AK479" s="71"/>
      <c r="AL479" s="26" t="str">
        <f t="shared" si="30"/>
        <v/>
      </c>
      <c r="AM479" s="26" t="str">
        <f t="shared" si="31"/>
        <v/>
      </c>
      <c r="AN479" s="24" t="str">
        <f t="shared" si="32"/>
        <v/>
      </c>
    </row>
    <row r="480" spans="1:40" s="25" customFormat="1" ht="17.100000000000001" customHeight="1">
      <c r="A480" s="25">
        <v>479</v>
      </c>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71"/>
      <c r="AJ480" s="71"/>
      <c r="AK480" s="71"/>
      <c r="AL480" s="26" t="str">
        <f t="shared" si="30"/>
        <v/>
      </c>
      <c r="AM480" s="26" t="str">
        <f t="shared" si="31"/>
        <v/>
      </c>
      <c r="AN480" s="24" t="str">
        <f t="shared" si="32"/>
        <v/>
      </c>
    </row>
    <row r="481" spans="1:40" s="25" customFormat="1" ht="17.100000000000001" customHeight="1">
      <c r="A481" s="25">
        <v>480</v>
      </c>
      <c r="B481" s="71"/>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71"/>
      <c r="AJ481" s="71"/>
      <c r="AK481" s="71"/>
      <c r="AL481" s="26" t="str">
        <f t="shared" si="30"/>
        <v/>
      </c>
      <c r="AM481" s="26" t="str">
        <f t="shared" si="31"/>
        <v/>
      </c>
      <c r="AN481" s="24" t="str">
        <f t="shared" si="32"/>
        <v/>
      </c>
    </row>
    <row r="482" spans="1:40" s="25" customFormat="1" ht="17.100000000000001" customHeight="1">
      <c r="A482" s="25">
        <v>481</v>
      </c>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71"/>
      <c r="AJ482" s="71"/>
      <c r="AK482" s="71"/>
      <c r="AL482" s="26" t="str">
        <f t="shared" si="30"/>
        <v/>
      </c>
      <c r="AM482" s="26" t="str">
        <f t="shared" si="31"/>
        <v/>
      </c>
      <c r="AN482" s="24" t="str">
        <f t="shared" si="32"/>
        <v/>
      </c>
    </row>
    <row r="483" spans="1:40" s="25" customFormat="1" ht="17.100000000000001" customHeight="1">
      <c r="A483" s="25">
        <v>482</v>
      </c>
      <c r="B483" s="71"/>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71"/>
      <c r="AJ483" s="71"/>
      <c r="AK483" s="71"/>
      <c r="AL483" s="26" t="str">
        <f t="shared" si="30"/>
        <v/>
      </c>
      <c r="AM483" s="26" t="str">
        <f t="shared" si="31"/>
        <v/>
      </c>
      <c r="AN483" s="24" t="str">
        <f t="shared" si="32"/>
        <v/>
      </c>
    </row>
    <row r="484" spans="1:40" s="25" customFormat="1" ht="17.100000000000001" customHeight="1">
      <c r="A484" s="25">
        <v>483</v>
      </c>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71"/>
      <c r="AJ484" s="71"/>
      <c r="AK484" s="71"/>
      <c r="AL484" s="26" t="str">
        <f t="shared" si="30"/>
        <v/>
      </c>
      <c r="AM484" s="26" t="str">
        <f t="shared" si="31"/>
        <v/>
      </c>
      <c r="AN484" s="24" t="str">
        <f t="shared" si="32"/>
        <v/>
      </c>
    </row>
    <row r="485" spans="1:40" s="25" customFormat="1" ht="17.100000000000001" customHeight="1">
      <c r="A485" s="25">
        <v>484</v>
      </c>
      <c r="B485" s="71"/>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71"/>
      <c r="AJ485" s="71"/>
      <c r="AK485" s="71"/>
      <c r="AL485" s="26" t="str">
        <f t="shared" si="30"/>
        <v/>
      </c>
      <c r="AM485" s="26" t="str">
        <f t="shared" si="31"/>
        <v/>
      </c>
      <c r="AN485" s="24" t="str">
        <f t="shared" si="32"/>
        <v/>
      </c>
    </row>
    <row r="486" spans="1:40" s="25" customFormat="1" ht="17.100000000000001" customHeight="1">
      <c r="A486" s="25">
        <v>485</v>
      </c>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71"/>
      <c r="AJ486" s="71"/>
      <c r="AK486" s="71"/>
      <c r="AL486" s="26" t="str">
        <f t="shared" si="30"/>
        <v/>
      </c>
      <c r="AM486" s="26" t="str">
        <f t="shared" si="31"/>
        <v/>
      </c>
      <c r="AN486" s="24" t="str">
        <f t="shared" si="32"/>
        <v/>
      </c>
    </row>
    <row r="487" spans="1:40" s="25" customFormat="1" ht="17.100000000000001" customHeight="1">
      <c r="A487" s="25">
        <v>486</v>
      </c>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71"/>
      <c r="AJ487" s="71"/>
      <c r="AK487" s="71"/>
      <c r="AL487" s="26" t="str">
        <f t="shared" si="30"/>
        <v/>
      </c>
      <c r="AM487" s="26" t="str">
        <f t="shared" si="31"/>
        <v/>
      </c>
      <c r="AN487" s="24" t="str">
        <f t="shared" si="32"/>
        <v/>
      </c>
    </row>
    <row r="488" spans="1:40" s="25" customFormat="1" ht="17.100000000000001" customHeight="1">
      <c r="A488" s="25">
        <v>487</v>
      </c>
      <c r="B488" s="71"/>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71"/>
      <c r="AJ488" s="71"/>
      <c r="AK488" s="71"/>
      <c r="AL488" s="26" t="str">
        <f t="shared" si="30"/>
        <v/>
      </c>
      <c r="AM488" s="26" t="str">
        <f t="shared" si="31"/>
        <v/>
      </c>
      <c r="AN488" s="24" t="str">
        <f t="shared" si="32"/>
        <v/>
      </c>
    </row>
    <row r="489" spans="1:40" s="25" customFormat="1" ht="17.100000000000001" customHeight="1">
      <c r="A489" s="25">
        <v>488</v>
      </c>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71"/>
      <c r="AJ489" s="71"/>
      <c r="AK489" s="71"/>
      <c r="AL489" s="26" t="str">
        <f t="shared" si="30"/>
        <v/>
      </c>
      <c r="AM489" s="26" t="str">
        <f t="shared" si="31"/>
        <v/>
      </c>
      <c r="AN489" s="24" t="str">
        <f t="shared" si="32"/>
        <v/>
      </c>
    </row>
    <row r="490" spans="1:40" s="25" customFormat="1" ht="17.100000000000001" customHeight="1">
      <c r="A490" s="25">
        <v>489</v>
      </c>
      <c r="B490" s="71"/>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71"/>
      <c r="AJ490" s="71"/>
      <c r="AK490" s="71"/>
      <c r="AL490" s="26" t="str">
        <f t="shared" si="30"/>
        <v/>
      </c>
      <c r="AM490" s="26" t="str">
        <f t="shared" si="31"/>
        <v/>
      </c>
      <c r="AN490" s="24" t="str">
        <f t="shared" si="32"/>
        <v/>
      </c>
    </row>
    <row r="491" spans="1:40" s="25" customFormat="1" ht="17.100000000000001" customHeight="1">
      <c r="A491" s="25">
        <v>490</v>
      </c>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71"/>
      <c r="AJ491" s="71"/>
      <c r="AK491" s="71"/>
      <c r="AL491" s="26" t="str">
        <f t="shared" si="30"/>
        <v/>
      </c>
      <c r="AM491" s="26" t="str">
        <f t="shared" si="31"/>
        <v/>
      </c>
      <c r="AN491" s="24" t="str">
        <f t="shared" si="32"/>
        <v/>
      </c>
    </row>
    <row r="492" spans="1:40" s="25" customFormat="1" ht="17.100000000000001" customHeight="1">
      <c r="A492" s="25">
        <v>491</v>
      </c>
      <c r="B492" s="71"/>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71"/>
      <c r="AJ492" s="71"/>
      <c r="AK492" s="71"/>
      <c r="AL492" s="26" t="str">
        <f t="shared" si="30"/>
        <v/>
      </c>
      <c r="AM492" s="26" t="str">
        <f t="shared" si="31"/>
        <v/>
      </c>
      <c r="AN492" s="24" t="str">
        <f t="shared" si="32"/>
        <v/>
      </c>
    </row>
    <row r="493" spans="1:40" s="25" customFormat="1" ht="17.100000000000001" customHeight="1">
      <c r="A493" s="25">
        <v>492</v>
      </c>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71"/>
      <c r="AJ493" s="71"/>
      <c r="AK493" s="71"/>
      <c r="AL493" s="26" t="str">
        <f t="shared" si="30"/>
        <v/>
      </c>
      <c r="AM493" s="26" t="str">
        <f t="shared" si="31"/>
        <v/>
      </c>
      <c r="AN493" s="24" t="str">
        <f t="shared" si="32"/>
        <v/>
      </c>
    </row>
    <row r="494" spans="1:40" s="25" customFormat="1" ht="17.100000000000001" customHeight="1">
      <c r="A494" s="25">
        <v>493</v>
      </c>
      <c r="B494" s="71"/>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71"/>
      <c r="AJ494" s="71"/>
      <c r="AK494" s="71"/>
      <c r="AL494" s="26" t="str">
        <f t="shared" si="30"/>
        <v/>
      </c>
      <c r="AM494" s="26" t="str">
        <f t="shared" si="31"/>
        <v/>
      </c>
      <c r="AN494" s="24" t="str">
        <f t="shared" si="32"/>
        <v/>
      </c>
    </row>
    <row r="495" spans="1:40" s="25" customFormat="1" ht="17.100000000000001" customHeight="1">
      <c r="A495" s="25">
        <v>494</v>
      </c>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71"/>
      <c r="AJ495" s="71"/>
      <c r="AK495" s="71"/>
      <c r="AL495" s="26" t="str">
        <f t="shared" si="30"/>
        <v/>
      </c>
      <c r="AM495" s="26" t="str">
        <f t="shared" si="31"/>
        <v/>
      </c>
      <c r="AN495" s="24" t="str">
        <f t="shared" si="32"/>
        <v/>
      </c>
    </row>
    <row r="496" spans="1:40" s="25" customFormat="1" ht="17.100000000000001" customHeight="1">
      <c r="A496" s="25">
        <v>495</v>
      </c>
      <c r="B496" s="71"/>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71"/>
      <c r="AJ496" s="71"/>
      <c r="AK496" s="71"/>
      <c r="AL496" s="26" t="str">
        <f t="shared" si="30"/>
        <v/>
      </c>
      <c r="AM496" s="26" t="str">
        <f t="shared" si="31"/>
        <v/>
      </c>
      <c r="AN496" s="24" t="str">
        <f t="shared" si="32"/>
        <v/>
      </c>
    </row>
    <row r="497" spans="1:40" s="25" customFormat="1" ht="17.100000000000001" customHeight="1">
      <c r="A497" s="25">
        <v>496</v>
      </c>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71"/>
      <c r="AJ497" s="71"/>
      <c r="AK497" s="71"/>
      <c r="AL497" s="26" t="str">
        <f t="shared" si="30"/>
        <v/>
      </c>
      <c r="AM497" s="26" t="str">
        <f t="shared" si="31"/>
        <v/>
      </c>
      <c r="AN497" s="24" t="str">
        <f t="shared" si="32"/>
        <v/>
      </c>
    </row>
    <row r="498" spans="1:40" s="25" customFormat="1" ht="17.100000000000001" customHeight="1">
      <c r="A498" s="25">
        <v>497</v>
      </c>
      <c r="B498" s="71"/>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71"/>
      <c r="AJ498" s="71"/>
      <c r="AK498" s="71"/>
      <c r="AL498" s="26" t="str">
        <f t="shared" si="30"/>
        <v/>
      </c>
      <c r="AM498" s="26" t="str">
        <f t="shared" si="31"/>
        <v/>
      </c>
      <c r="AN498" s="24" t="str">
        <f t="shared" si="32"/>
        <v/>
      </c>
    </row>
    <row r="499" spans="1:40" s="25" customFormat="1" ht="17.100000000000001" customHeight="1">
      <c r="A499" s="25">
        <v>498</v>
      </c>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71"/>
      <c r="AJ499" s="71"/>
      <c r="AK499" s="71"/>
      <c r="AL499" s="26" t="str">
        <f t="shared" si="30"/>
        <v/>
      </c>
      <c r="AM499" s="26" t="str">
        <f t="shared" si="31"/>
        <v/>
      </c>
      <c r="AN499" s="24" t="str">
        <f t="shared" si="32"/>
        <v/>
      </c>
    </row>
    <row r="500" spans="1:40" s="25" customFormat="1" ht="17.100000000000001" customHeight="1">
      <c r="A500" s="25">
        <v>499</v>
      </c>
      <c r="B500" s="71"/>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71"/>
      <c r="AJ500" s="71"/>
      <c r="AK500" s="71"/>
      <c r="AL500" s="26" t="str">
        <f t="shared" si="30"/>
        <v/>
      </c>
      <c r="AM500" s="26" t="str">
        <f t="shared" si="31"/>
        <v/>
      </c>
      <c r="AN500" s="24" t="str">
        <f t="shared" si="32"/>
        <v/>
      </c>
    </row>
    <row r="501" spans="1:40" s="25" customFormat="1" ht="17.100000000000001" customHeight="1">
      <c r="A501" s="25">
        <v>500</v>
      </c>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71"/>
      <c r="AJ501" s="71"/>
      <c r="AK501" s="71"/>
      <c r="AL501" s="26" t="str">
        <f t="shared" si="30"/>
        <v/>
      </c>
      <c r="AM501" s="26" t="str">
        <f t="shared" si="31"/>
        <v/>
      </c>
      <c r="AN501" s="24" t="str">
        <f t="shared" si="32"/>
        <v/>
      </c>
    </row>
    <row r="502" spans="1:40" s="25" customFormat="1" ht="17.100000000000001" customHeight="1">
      <c r="A502" s="25">
        <v>501</v>
      </c>
      <c r="B502" s="71"/>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71"/>
      <c r="AJ502" s="71"/>
      <c r="AK502" s="71"/>
      <c r="AL502" s="26" t="str">
        <f t="shared" si="30"/>
        <v/>
      </c>
      <c r="AM502" s="26" t="str">
        <f t="shared" si="31"/>
        <v/>
      </c>
      <c r="AN502" s="24" t="str">
        <f t="shared" si="32"/>
        <v/>
      </c>
    </row>
    <row r="503" spans="1:40" s="25" customFormat="1" ht="17.100000000000001" customHeight="1">
      <c r="A503" s="25">
        <v>502</v>
      </c>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71"/>
      <c r="AJ503" s="71"/>
      <c r="AK503" s="71"/>
      <c r="AL503" s="26" t="str">
        <f t="shared" si="30"/>
        <v/>
      </c>
      <c r="AM503" s="26" t="str">
        <f t="shared" si="31"/>
        <v/>
      </c>
      <c r="AN503" s="24" t="str">
        <f t="shared" si="32"/>
        <v/>
      </c>
    </row>
    <row r="504" spans="1:40" s="25" customFormat="1" ht="17.100000000000001" customHeight="1">
      <c r="A504" s="25">
        <v>503</v>
      </c>
      <c r="B504" s="71"/>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71"/>
      <c r="AJ504" s="71"/>
      <c r="AK504" s="71"/>
      <c r="AL504" s="26" t="str">
        <f t="shared" si="30"/>
        <v/>
      </c>
      <c r="AM504" s="26" t="str">
        <f t="shared" si="31"/>
        <v/>
      </c>
      <c r="AN504" s="24" t="str">
        <f t="shared" si="32"/>
        <v/>
      </c>
    </row>
    <row r="505" spans="1:40" s="25" customFormat="1" ht="17.100000000000001" customHeight="1">
      <c r="A505" s="25">
        <v>504</v>
      </c>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71"/>
      <c r="AJ505" s="71"/>
      <c r="AK505" s="71"/>
      <c r="AL505" s="26" t="str">
        <f t="shared" si="30"/>
        <v/>
      </c>
      <c r="AM505" s="26" t="str">
        <f t="shared" si="31"/>
        <v/>
      </c>
      <c r="AN505" s="24" t="str">
        <f t="shared" si="32"/>
        <v/>
      </c>
    </row>
    <row r="506" spans="1:40" s="25" customFormat="1" ht="17.100000000000001" customHeight="1">
      <c r="A506" s="25">
        <v>505</v>
      </c>
      <c r="B506" s="71"/>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71"/>
      <c r="AJ506" s="71"/>
      <c r="AK506" s="71"/>
      <c r="AL506" s="26" t="str">
        <f t="shared" si="30"/>
        <v/>
      </c>
      <c r="AM506" s="26" t="str">
        <f t="shared" si="31"/>
        <v/>
      </c>
      <c r="AN506" s="24" t="str">
        <f t="shared" si="32"/>
        <v/>
      </c>
    </row>
    <row r="507" spans="1:40" s="25" customFormat="1" ht="17.100000000000001" customHeight="1">
      <c r="A507" s="25">
        <v>506</v>
      </c>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71"/>
      <c r="AJ507" s="71"/>
      <c r="AK507" s="71"/>
      <c r="AL507" s="26" t="str">
        <f t="shared" si="30"/>
        <v/>
      </c>
      <c r="AM507" s="26" t="str">
        <f t="shared" si="31"/>
        <v/>
      </c>
      <c r="AN507" s="24" t="str">
        <f t="shared" si="32"/>
        <v/>
      </c>
    </row>
    <row r="508" spans="1:40" s="25" customFormat="1" ht="17.100000000000001" customHeight="1">
      <c r="A508" s="25">
        <v>507</v>
      </c>
      <c r="B508" s="71"/>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71"/>
      <c r="AJ508" s="71"/>
      <c r="AK508" s="71"/>
      <c r="AL508" s="26" t="str">
        <f t="shared" si="30"/>
        <v/>
      </c>
      <c r="AM508" s="26" t="str">
        <f t="shared" si="31"/>
        <v/>
      </c>
      <c r="AN508" s="24" t="str">
        <f t="shared" si="32"/>
        <v/>
      </c>
    </row>
    <row r="509" spans="1:40" s="25" customFormat="1" ht="17.100000000000001" customHeight="1">
      <c r="A509" s="25">
        <v>508</v>
      </c>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71"/>
      <c r="AJ509" s="71"/>
      <c r="AK509" s="71"/>
      <c r="AL509" s="26" t="str">
        <f t="shared" si="30"/>
        <v/>
      </c>
      <c r="AM509" s="26" t="str">
        <f t="shared" si="31"/>
        <v/>
      </c>
      <c r="AN509" s="24" t="str">
        <f t="shared" si="32"/>
        <v/>
      </c>
    </row>
    <row r="510" spans="1:40" s="25" customFormat="1" ht="17.100000000000001" customHeight="1">
      <c r="A510" s="25">
        <v>509</v>
      </c>
      <c r="B510" s="71"/>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71"/>
      <c r="AJ510" s="71"/>
      <c r="AK510" s="71"/>
      <c r="AL510" s="26" t="str">
        <f t="shared" si="30"/>
        <v/>
      </c>
      <c r="AM510" s="26" t="str">
        <f t="shared" si="31"/>
        <v/>
      </c>
      <c r="AN510" s="24" t="str">
        <f t="shared" si="32"/>
        <v/>
      </c>
    </row>
    <row r="511" spans="1:40" s="25" customFormat="1" ht="17.100000000000001" customHeight="1">
      <c r="A511" s="25">
        <v>510</v>
      </c>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71"/>
      <c r="AJ511" s="71"/>
      <c r="AK511" s="71"/>
      <c r="AL511" s="26" t="str">
        <f t="shared" si="30"/>
        <v/>
      </c>
      <c r="AM511" s="26" t="str">
        <f t="shared" si="31"/>
        <v/>
      </c>
      <c r="AN511" s="24" t="str">
        <f t="shared" si="32"/>
        <v/>
      </c>
    </row>
    <row r="512" spans="1:40" s="25" customFormat="1" ht="17.100000000000001" customHeight="1">
      <c r="A512" s="25">
        <v>511</v>
      </c>
      <c r="B512" s="71"/>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71"/>
      <c r="AJ512" s="71"/>
      <c r="AK512" s="71"/>
      <c r="AL512" s="26" t="str">
        <f t="shared" si="30"/>
        <v/>
      </c>
      <c r="AM512" s="26" t="str">
        <f t="shared" si="31"/>
        <v/>
      </c>
      <c r="AN512" s="24" t="str">
        <f t="shared" si="32"/>
        <v/>
      </c>
    </row>
    <row r="513" spans="1:40" s="25" customFormat="1" ht="17.100000000000001" customHeight="1">
      <c r="A513" s="25">
        <v>512</v>
      </c>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71"/>
      <c r="AJ513" s="71"/>
      <c r="AK513" s="71"/>
      <c r="AL513" s="26" t="str">
        <f t="shared" si="30"/>
        <v/>
      </c>
      <c r="AM513" s="26" t="str">
        <f t="shared" si="31"/>
        <v/>
      </c>
      <c r="AN513" s="24" t="str">
        <f t="shared" si="32"/>
        <v/>
      </c>
    </row>
    <row r="514" spans="1:40" s="25" customFormat="1" ht="17.100000000000001" customHeight="1">
      <c r="A514" s="25">
        <v>513</v>
      </c>
      <c r="B514" s="71"/>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71"/>
      <c r="AJ514" s="71"/>
      <c r="AK514" s="71"/>
      <c r="AL514" s="26" t="str">
        <f t="shared" si="30"/>
        <v/>
      </c>
      <c r="AM514" s="26" t="str">
        <f t="shared" si="31"/>
        <v/>
      </c>
      <c r="AN514" s="24" t="str">
        <f t="shared" si="32"/>
        <v/>
      </c>
    </row>
    <row r="515" spans="1:40" s="25" customFormat="1" ht="17.100000000000001" customHeight="1">
      <c r="A515" s="25">
        <v>514</v>
      </c>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71"/>
      <c r="AJ515" s="71"/>
      <c r="AK515" s="71"/>
      <c r="AL515" s="26" t="str">
        <f t="shared" si="30"/>
        <v/>
      </c>
      <c r="AM515" s="26" t="str">
        <f t="shared" si="31"/>
        <v/>
      </c>
      <c r="AN515" s="24" t="str">
        <f t="shared" si="32"/>
        <v/>
      </c>
    </row>
    <row r="516" spans="1:40" s="25" customFormat="1" ht="17.100000000000001" customHeight="1">
      <c r="A516" s="25">
        <v>515</v>
      </c>
      <c r="B516" s="71"/>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71"/>
      <c r="AJ516" s="71"/>
      <c r="AK516" s="71"/>
      <c r="AL516" s="26" t="str">
        <f t="shared" si="30"/>
        <v/>
      </c>
      <c r="AM516" s="26" t="str">
        <f t="shared" si="31"/>
        <v/>
      </c>
      <c r="AN516" s="24" t="str">
        <f t="shared" si="32"/>
        <v/>
      </c>
    </row>
    <row r="517" spans="1:40" s="25" customFormat="1" ht="17.100000000000001" customHeight="1">
      <c r="A517" s="25">
        <v>516</v>
      </c>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71"/>
      <c r="AJ517" s="71"/>
      <c r="AK517" s="71"/>
      <c r="AL517" s="26" t="str">
        <f t="shared" ref="AL517:AL580" si="33">IF(E517="","",E517+F517/60+24)</f>
        <v/>
      </c>
      <c r="AM517" s="26" t="str">
        <f t="shared" ref="AM517:AM580" si="34">IF(G517="","",G517+H517/60)</f>
        <v/>
      </c>
      <c r="AN517" s="24" t="str">
        <f t="shared" ref="AN517:AN580" si="35">IF(OR(E517="",G517=""),"",AL517-AM517)</f>
        <v/>
      </c>
    </row>
    <row r="518" spans="1:40" s="25" customFormat="1" ht="17.100000000000001" customHeight="1">
      <c r="A518" s="25">
        <v>517</v>
      </c>
      <c r="B518" s="71"/>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71"/>
      <c r="AJ518" s="71"/>
      <c r="AK518" s="71"/>
      <c r="AL518" s="26" t="str">
        <f t="shared" si="33"/>
        <v/>
      </c>
      <c r="AM518" s="26" t="str">
        <f t="shared" si="34"/>
        <v/>
      </c>
      <c r="AN518" s="24" t="str">
        <f t="shared" si="35"/>
        <v/>
      </c>
    </row>
    <row r="519" spans="1:40" s="25" customFormat="1" ht="17.100000000000001" customHeight="1">
      <c r="A519" s="25">
        <v>518</v>
      </c>
      <c r="B519" s="92"/>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71"/>
      <c r="AJ519" s="71"/>
      <c r="AK519" s="71"/>
      <c r="AL519" s="26" t="str">
        <f t="shared" si="33"/>
        <v/>
      </c>
      <c r="AM519" s="26" t="str">
        <f t="shared" si="34"/>
        <v/>
      </c>
      <c r="AN519" s="24" t="str">
        <f t="shared" si="35"/>
        <v/>
      </c>
    </row>
    <row r="520" spans="1:40" s="25" customFormat="1" ht="17.100000000000001" customHeight="1">
      <c r="A520" s="25">
        <v>519</v>
      </c>
      <c r="B520" s="92"/>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71"/>
      <c r="AJ520" s="71"/>
      <c r="AK520" s="71"/>
      <c r="AL520" s="26" t="str">
        <f t="shared" si="33"/>
        <v/>
      </c>
      <c r="AM520" s="26" t="str">
        <f t="shared" si="34"/>
        <v/>
      </c>
      <c r="AN520" s="24" t="str">
        <f t="shared" si="35"/>
        <v/>
      </c>
    </row>
    <row r="521" spans="1:40" s="25" customFormat="1" ht="17.100000000000001" customHeight="1">
      <c r="A521" s="25">
        <v>520</v>
      </c>
      <c r="B521" s="93"/>
      <c r="C521" s="89"/>
      <c r="D521" s="89"/>
      <c r="E521" s="71"/>
      <c r="F521" s="71"/>
      <c r="G521" s="71"/>
      <c r="H521" s="71"/>
      <c r="I521" s="71"/>
      <c r="J521" s="71"/>
      <c r="K521" s="71"/>
      <c r="L521" s="89"/>
      <c r="M521" s="89"/>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26" t="str">
        <f t="shared" si="33"/>
        <v/>
      </c>
      <c r="AM521" s="26" t="str">
        <f t="shared" si="34"/>
        <v/>
      </c>
      <c r="AN521" s="24" t="str">
        <f t="shared" si="35"/>
        <v/>
      </c>
    </row>
    <row r="522" spans="1:40" s="25" customFormat="1" ht="17.100000000000001" customHeight="1">
      <c r="A522" s="25">
        <v>521</v>
      </c>
      <c r="B522" s="92"/>
      <c r="C522" s="89"/>
      <c r="D522" s="89"/>
      <c r="E522" s="71"/>
      <c r="F522" s="71"/>
      <c r="G522" s="71"/>
      <c r="H522" s="71"/>
      <c r="I522" s="71"/>
      <c r="J522" s="71"/>
      <c r="K522" s="71"/>
      <c r="L522" s="89"/>
      <c r="M522" s="89"/>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26" t="str">
        <f t="shared" si="33"/>
        <v/>
      </c>
      <c r="AM522" s="26" t="str">
        <f t="shared" si="34"/>
        <v/>
      </c>
      <c r="AN522" s="24" t="str">
        <f t="shared" si="35"/>
        <v/>
      </c>
    </row>
    <row r="523" spans="1:40" s="25" customFormat="1" ht="17.100000000000001" customHeight="1">
      <c r="A523" s="25">
        <v>522</v>
      </c>
      <c r="B523" s="92"/>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71"/>
      <c r="AJ523" s="71"/>
      <c r="AK523" s="71"/>
      <c r="AL523" s="26" t="str">
        <f t="shared" si="33"/>
        <v/>
      </c>
      <c r="AM523" s="26" t="str">
        <f t="shared" si="34"/>
        <v/>
      </c>
      <c r="AN523" s="24" t="str">
        <f t="shared" si="35"/>
        <v/>
      </c>
    </row>
    <row r="524" spans="1:40" s="25" customFormat="1" ht="17.100000000000001" customHeight="1">
      <c r="A524" s="25">
        <v>523</v>
      </c>
      <c r="B524" s="93"/>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71"/>
      <c r="AJ524" s="71"/>
      <c r="AK524" s="71"/>
      <c r="AL524" s="26" t="str">
        <f t="shared" si="33"/>
        <v/>
      </c>
      <c r="AM524" s="26" t="str">
        <f t="shared" si="34"/>
        <v/>
      </c>
      <c r="AN524" s="24" t="str">
        <f t="shared" si="35"/>
        <v/>
      </c>
    </row>
    <row r="525" spans="1:40" s="25" customFormat="1" ht="17.100000000000001" customHeight="1">
      <c r="A525" s="25">
        <v>524</v>
      </c>
      <c r="B525" s="92"/>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71"/>
      <c r="AJ525" s="71"/>
      <c r="AK525" s="71"/>
      <c r="AL525" s="26" t="str">
        <f t="shared" si="33"/>
        <v/>
      </c>
      <c r="AM525" s="26" t="str">
        <f t="shared" si="34"/>
        <v/>
      </c>
      <c r="AN525" s="24" t="str">
        <f t="shared" si="35"/>
        <v/>
      </c>
    </row>
    <row r="526" spans="1:40" s="25" customFormat="1" ht="17.100000000000001" customHeight="1">
      <c r="A526" s="25">
        <v>525</v>
      </c>
      <c r="B526" s="92"/>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71"/>
      <c r="AJ526" s="71"/>
      <c r="AK526" s="71"/>
      <c r="AL526" s="26" t="str">
        <f t="shared" si="33"/>
        <v/>
      </c>
      <c r="AM526" s="26" t="str">
        <f t="shared" si="34"/>
        <v/>
      </c>
      <c r="AN526" s="24" t="str">
        <f t="shared" si="35"/>
        <v/>
      </c>
    </row>
    <row r="527" spans="1:40" s="25" customFormat="1" ht="17.100000000000001" customHeight="1">
      <c r="A527" s="25">
        <v>526</v>
      </c>
      <c r="B527" s="93"/>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71"/>
      <c r="AJ527" s="71"/>
      <c r="AK527" s="71"/>
      <c r="AL527" s="26" t="str">
        <f t="shared" si="33"/>
        <v/>
      </c>
      <c r="AM527" s="26" t="str">
        <f t="shared" si="34"/>
        <v/>
      </c>
      <c r="AN527" s="24" t="str">
        <f t="shared" si="35"/>
        <v/>
      </c>
    </row>
    <row r="528" spans="1:40" s="25" customFormat="1" ht="17.100000000000001" customHeight="1">
      <c r="A528" s="25">
        <v>527</v>
      </c>
      <c r="B528" s="92"/>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71"/>
      <c r="AJ528" s="71"/>
      <c r="AK528" s="71"/>
      <c r="AL528" s="26" t="str">
        <f t="shared" si="33"/>
        <v/>
      </c>
      <c r="AM528" s="26" t="str">
        <f t="shared" si="34"/>
        <v/>
      </c>
      <c r="AN528" s="24" t="str">
        <f t="shared" si="35"/>
        <v/>
      </c>
    </row>
    <row r="529" spans="1:40" s="25" customFormat="1" ht="17.100000000000001" customHeight="1">
      <c r="A529" s="25">
        <v>528</v>
      </c>
      <c r="B529" s="92"/>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71"/>
      <c r="AJ529" s="71"/>
      <c r="AK529" s="71"/>
      <c r="AL529" s="26" t="str">
        <f t="shared" si="33"/>
        <v/>
      </c>
      <c r="AM529" s="26" t="str">
        <f t="shared" si="34"/>
        <v/>
      </c>
      <c r="AN529" s="24" t="str">
        <f t="shared" si="35"/>
        <v/>
      </c>
    </row>
    <row r="530" spans="1:40" s="25" customFormat="1" ht="17.100000000000001" customHeight="1">
      <c r="A530" s="25">
        <v>529</v>
      </c>
      <c r="B530" s="93"/>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71"/>
      <c r="AJ530" s="71"/>
      <c r="AK530" s="71"/>
      <c r="AL530" s="26" t="str">
        <f t="shared" si="33"/>
        <v/>
      </c>
      <c r="AM530" s="26" t="str">
        <f t="shared" si="34"/>
        <v/>
      </c>
      <c r="AN530" s="24" t="str">
        <f t="shared" si="35"/>
        <v/>
      </c>
    </row>
    <row r="531" spans="1:40" s="25" customFormat="1" ht="17.100000000000001" customHeight="1">
      <c r="A531" s="25">
        <v>530</v>
      </c>
      <c r="B531" s="92"/>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71"/>
      <c r="AJ531" s="71"/>
      <c r="AK531" s="71"/>
      <c r="AL531" s="26" t="str">
        <f t="shared" si="33"/>
        <v/>
      </c>
      <c r="AM531" s="26" t="str">
        <f t="shared" si="34"/>
        <v/>
      </c>
      <c r="AN531" s="24" t="str">
        <f t="shared" si="35"/>
        <v/>
      </c>
    </row>
    <row r="532" spans="1:40" s="25" customFormat="1" ht="17.100000000000001" customHeight="1">
      <c r="A532" s="25">
        <v>531</v>
      </c>
      <c r="B532" s="92"/>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71"/>
      <c r="AJ532" s="71"/>
      <c r="AK532" s="71"/>
      <c r="AL532" s="26" t="str">
        <f t="shared" si="33"/>
        <v/>
      </c>
      <c r="AM532" s="26" t="str">
        <f t="shared" si="34"/>
        <v/>
      </c>
      <c r="AN532" s="24" t="str">
        <f t="shared" si="35"/>
        <v/>
      </c>
    </row>
    <row r="533" spans="1:40" s="25" customFormat="1" ht="17.100000000000001" customHeight="1">
      <c r="A533" s="25">
        <v>532</v>
      </c>
      <c r="B533" s="93"/>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71"/>
      <c r="AJ533" s="71"/>
      <c r="AK533" s="71"/>
      <c r="AL533" s="26" t="str">
        <f t="shared" si="33"/>
        <v/>
      </c>
      <c r="AM533" s="26" t="str">
        <f t="shared" si="34"/>
        <v/>
      </c>
      <c r="AN533" s="24" t="str">
        <f t="shared" si="35"/>
        <v/>
      </c>
    </row>
    <row r="534" spans="1:40" s="25" customFormat="1" ht="17.100000000000001" customHeight="1">
      <c r="A534" s="25">
        <v>533</v>
      </c>
      <c r="B534" s="92"/>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71"/>
      <c r="AJ534" s="71"/>
      <c r="AK534" s="71"/>
      <c r="AL534" s="26" t="str">
        <f t="shared" si="33"/>
        <v/>
      </c>
      <c r="AM534" s="26" t="str">
        <f t="shared" si="34"/>
        <v/>
      </c>
      <c r="AN534" s="24" t="str">
        <f t="shared" si="35"/>
        <v/>
      </c>
    </row>
    <row r="535" spans="1:40" s="25" customFormat="1" ht="17.100000000000001" customHeight="1">
      <c r="A535" s="25">
        <v>534</v>
      </c>
      <c r="B535" s="92"/>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71"/>
      <c r="AJ535" s="71"/>
      <c r="AK535" s="71"/>
      <c r="AL535" s="26" t="str">
        <f t="shared" si="33"/>
        <v/>
      </c>
      <c r="AM535" s="26" t="str">
        <f t="shared" si="34"/>
        <v/>
      </c>
      <c r="AN535" s="24" t="str">
        <f t="shared" si="35"/>
        <v/>
      </c>
    </row>
    <row r="536" spans="1:40" s="25" customFormat="1" ht="17.100000000000001" customHeight="1">
      <c r="A536" s="25">
        <v>535</v>
      </c>
      <c r="B536" s="93"/>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71"/>
      <c r="AJ536" s="71"/>
      <c r="AK536" s="71"/>
      <c r="AL536" s="26" t="str">
        <f t="shared" si="33"/>
        <v/>
      </c>
      <c r="AM536" s="26" t="str">
        <f t="shared" si="34"/>
        <v/>
      </c>
      <c r="AN536" s="24" t="str">
        <f t="shared" si="35"/>
        <v/>
      </c>
    </row>
    <row r="537" spans="1:40" s="25" customFormat="1" ht="17.100000000000001" customHeight="1">
      <c r="A537" s="25">
        <v>536</v>
      </c>
      <c r="B537" s="92"/>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71"/>
      <c r="AJ537" s="71"/>
      <c r="AK537" s="71"/>
      <c r="AL537" s="26" t="str">
        <f t="shared" si="33"/>
        <v/>
      </c>
      <c r="AM537" s="26" t="str">
        <f t="shared" si="34"/>
        <v/>
      </c>
      <c r="AN537" s="24" t="str">
        <f t="shared" si="35"/>
        <v/>
      </c>
    </row>
    <row r="538" spans="1:40" s="25" customFormat="1" ht="17.100000000000001" customHeight="1">
      <c r="A538" s="25">
        <v>537</v>
      </c>
      <c r="B538" s="92"/>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71"/>
      <c r="AJ538" s="71"/>
      <c r="AK538" s="71"/>
      <c r="AL538" s="26" t="str">
        <f t="shared" si="33"/>
        <v/>
      </c>
      <c r="AM538" s="26" t="str">
        <f t="shared" si="34"/>
        <v/>
      </c>
      <c r="AN538" s="24" t="str">
        <f t="shared" si="35"/>
        <v/>
      </c>
    </row>
    <row r="539" spans="1:40" s="25" customFormat="1" ht="17.100000000000001" customHeight="1">
      <c r="A539" s="25">
        <v>538</v>
      </c>
      <c r="B539" s="93"/>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71"/>
      <c r="AJ539" s="71"/>
      <c r="AK539" s="71"/>
      <c r="AL539" s="26" t="str">
        <f t="shared" si="33"/>
        <v/>
      </c>
      <c r="AM539" s="26" t="str">
        <f t="shared" si="34"/>
        <v/>
      </c>
      <c r="AN539" s="24" t="str">
        <f t="shared" si="35"/>
        <v/>
      </c>
    </row>
    <row r="540" spans="1:40" s="25" customFormat="1" ht="17.100000000000001" customHeight="1">
      <c r="A540" s="25">
        <v>539</v>
      </c>
      <c r="B540" s="92"/>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71"/>
      <c r="AJ540" s="71"/>
      <c r="AK540" s="71"/>
      <c r="AL540" s="26" t="str">
        <f t="shared" si="33"/>
        <v/>
      </c>
      <c r="AM540" s="26" t="str">
        <f t="shared" si="34"/>
        <v/>
      </c>
      <c r="AN540" s="24" t="str">
        <f t="shared" si="35"/>
        <v/>
      </c>
    </row>
    <row r="541" spans="1:40" s="25" customFormat="1" ht="17.100000000000001" customHeight="1">
      <c r="A541" s="25">
        <v>540</v>
      </c>
      <c r="B541" s="92"/>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71"/>
      <c r="AJ541" s="71"/>
      <c r="AK541" s="71"/>
      <c r="AL541" s="26" t="str">
        <f t="shared" si="33"/>
        <v/>
      </c>
      <c r="AM541" s="26" t="str">
        <f t="shared" si="34"/>
        <v/>
      </c>
      <c r="AN541" s="24" t="str">
        <f t="shared" si="35"/>
        <v/>
      </c>
    </row>
    <row r="542" spans="1:40" s="25" customFormat="1" ht="17.100000000000001" customHeight="1">
      <c r="A542" s="25">
        <v>541</v>
      </c>
      <c r="B542" s="93"/>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71"/>
      <c r="AJ542" s="71"/>
      <c r="AK542" s="71"/>
      <c r="AL542" s="26" t="str">
        <f t="shared" si="33"/>
        <v/>
      </c>
      <c r="AM542" s="26" t="str">
        <f t="shared" si="34"/>
        <v/>
      </c>
      <c r="AN542" s="24" t="str">
        <f t="shared" si="35"/>
        <v/>
      </c>
    </row>
    <row r="543" spans="1:40" s="25" customFormat="1" ht="17.100000000000001" customHeight="1">
      <c r="A543" s="25">
        <v>542</v>
      </c>
      <c r="B543" s="92"/>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c r="AI543" s="71"/>
      <c r="AJ543" s="71"/>
      <c r="AK543" s="71"/>
      <c r="AL543" s="26" t="str">
        <f t="shared" si="33"/>
        <v/>
      </c>
      <c r="AM543" s="26" t="str">
        <f t="shared" si="34"/>
        <v/>
      </c>
      <c r="AN543" s="24" t="str">
        <f t="shared" si="35"/>
        <v/>
      </c>
    </row>
    <row r="544" spans="1:40" s="25" customFormat="1" ht="17.100000000000001" customHeight="1">
      <c r="A544" s="25">
        <v>543</v>
      </c>
      <c r="B544" s="92"/>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c r="AI544" s="71"/>
      <c r="AJ544" s="71"/>
      <c r="AK544" s="71"/>
      <c r="AL544" s="26" t="str">
        <f t="shared" si="33"/>
        <v/>
      </c>
      <c r="AM544" s="26" t="str">
        <f t="shared" si="34"/>
        <v/>
      </c>
      <c r="AN544" s="24" t="str">
        <f t="shared" si="35"/>
        <v/>
      </c>
    </row>
    <row r="545" spans="1:40" s="25" customFormat="1" ht="17.100000000000001" customHeight="1">
      <c r="A545" s="25">
        <v>544</v>
      </c>
      <c r="B545" s="93"/>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71"/>
      <c r="AJ545" s="71"/>
      <c r="AK545" s="71"/>
      <c r="AL545" s="26" t="str">
        <f t="shared" si="33"/>
        <v/>
      </c>
      <c r="AM545" s="26" t="str">
        <f t="shared" si="34"/>
        <v/>
      </c>
      <c r="AN545" s="24" t="str">
        <f t="shared" si="35"/>
        <v/>
      </c>
    </row>
    <row r="546" spans="1:40" s="25" customFormat="1" ht="17.100000000000001" customHeight="1">
      <c r="A546" s="25">
        <v>545</v>
      </c>
      <c r="B546" s="92"/>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71"/>
      <c r="AJ546" s="71"/>
      <c r="AK546" s="71"/>
      <c r="AL546" s="26" t="str">
        <f t="shared" si="33"/>
        <v/>
      </c>
      <c r="AM546" s="26" t="str">
        <f t="shared" si="34"/>
        <v/>
      </c>
      <c r="AN546" s="24" t="str">
        <f t="shared" si="35"/>
        <v/>
      </c>
    </row>
    <row r="547" spans="1:40" s="25" customFormat="1" ht="17.100000000000001" customHeight="1">
      <c r="A547" s="25">
        <v>546</v>
      </c>
      <c r="B547" s="92"/>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71"/>
      <c r="AJ547" s="71"/>
      <c r="AK547" s="71"/>
      <c r="AL547" s="26" t="str">
        <f t="shared" si="33"/>
        <v/>
      </c>
      <c r="AM547" s="26" t="str">
        <f t="shared" si="34"/>
        <v/>
      </c>
      <c r="AN547" s="24" t="str">
        <f t="shared" si="35"/>
        <v/>
      </c>
    </row>
    <row r="548" spans="1:40" s="25" customFormat="1" ht="17.100000000000001" customHeight="1">
      <c r="A548" s="25">
        <v>547</v>
      </c>
      <c r="B548" s="93"/>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71"/>
      <c r="AJ548" s="71"/>
      <c r="AK548" s="71"/>
      <c r="AL548" s="26" t="str">
        <f t="shared" si="33"/>
        <v/>
      </c>
      <c r="AM548" s="26" t="str">
        <f t="shared" si="34"/>
        <v/>
      </c>
      <c r="AN548" s="24" t="str">
        <f t="shared" si="35"/>
        <v/>
      </c>
    </row>
    <row r="549" spans="1:40" s="25" customFormat="1" ht="17.100000000000001" customHeight="1">
      <c r="A549" s="25">
        <v>548</v>
      </c>
      <c r="B549" s="92"/>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71"/>
      <c r="AJ549" s="71"/>
      <c r="AK549" s="71"/>
      <c r="AL549" s="26" t="str">
        <f t="shared" si="33"/>
        <v/>
      </c>
      <c r="AM549" s="26" t="str">
        <f t="shared" si="34"/>
        <v/>
      </c>
      <c r="AN549" s="24" t="str">
        <f t="shared" si="35"/>
        <v/>
      </c>
    </row>
    <row r="550" spans="1:40" s="25" customFormat="1" ht="17.100000000000001" customHeight="1">
      <c r="A550" s="25">
        <v>549</v>
      </c>
      <c r="B550" s="92"/>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71"/>
      <c r="AJ550" s="71"/>
      <c r="AK550" s="71"/>
      <c r="AL550" s="26" t="str">
        <f t="shared" si="33"/>
        <v/>
      </c>
      <c r="AM550" s="26" t="str">
        <f t="shared" si="34"/>
        <v/>
      </c>
      <c r="AN550" s="24" t="str">
        <f t="shared" si="35"/>
        <v/>
      </c>
    </row>
    <row r="551" spans="1:40" s="25" customFormat="1" ht="17.100000000000001" customHeight="1">
      <c r="A551" s="25">
        <v>550</v>
      </c>
      <c r="B551" s="93"/>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71"/>
      <c r="AJ551" s="71"/>
      <c r="AK551" s="71"/>
      <c r="AL551" s="26" t="str">
        <f t="shared" si="33"/>
        <v/>
      </c>
      <c r="AM551" s="26" t="str">
        <f t="shared" si="34"/>
        <v/>
      </c>
      <c r="AN551" s="24" t="str">
        <f t="shared" si="35"/>
        <v/>
      </c>
    </row>
    <row r="552" spans="1:40" s="25" customFormat="1" ht="17.100000000000001" customHeight="1">
      <c r="A552" s="25">
        <v>551</v>
      </c>
      <c r="B552" s="93"/>
      <c r="C552" s="71"/>
      <c r="D552" s="71"/>
      <c r="E552" s="71"/>
      <c r="F552" s="71"/>
      <c r="G552" s="71"/>
      <c r="H552" s="71"/>
      <c r="I552" s="71"/>
      <c r="J552" s="71"/>
      <c r="K552" s="71"/>
      <c r="L552" s="89"/>
      <c r="M552" s="89"/>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26" t="str">
        <f t="shared" si="33"/>
        <v/>
      </c>
      <c r="AM552" s="26" t="str">
        <f t="shared" si="34"/>
        <v/>
      </c>
      <c r="AN552" s="24" t="str">
        <f t="shared" si="35"/>
        <v/>
      </c>
    </row>
    <row r="553" spans="1:40" s="25" customFormat="1" ht="17.100000000000001" customHeight="1">
      <c r="A553" s="25">
        <v>552</v>
      </c>
      <c r="B553" s="92"/>
      <c r="C553" s="71"/>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71"/>
      <c r="AJ553" s="71"/>
      <c r="AK553" s="71"/>
      <c r="AL553" s="26" t="str">
        <f t="shared" si="33"/>
        <v/>
      </c>
      <c r="AM553" s="26" t="str">
        <f t="shared" si="34"/>
        <v/>
      </c>
      <c r="AN553" s="24" t="str">
        <f t="shared" si="35"/>
        <v/>
      </c>
    </row>
    <row r="554" spans="1:40" s="25" customFormat="1" ht="17.100000000000001" customHeight="1">
      <c r="A554" s="25">
        <v>553</v>
      </c>
      <c r="B554" s="92"/>
      <c r="C554" s="71"/>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71"/>
      <c r="AJ554" s="71"/>
      <c r="AK554" s="71"/>
      <c r="AL554" s="26" t="str">
        <f t="shared" si="33"/>
        <v/>
      </c>
      <c r="AM554" s="26" t="str">
        <f t="shared" si="34"/>
        <v/>
      </c>
      <c r="AN554" s="24" t="str">
        <f t="shared" si="35"/>
        <v/>
      </c>
    </row>
    <row r="555" spans="1:40" s="25" customFormat="1" ht="17.100000000000001" customHeight="1">
      <c r="A555" s="25">
        <v>554</v>
      </c>
      <c r="B555" s="92"/>
      <c r="C555" s="71"/>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71"/>
      <c r="AJ555" s="71"/>
      <c r="AK555" s="71"/>
      <c r="AL555" s="26" t="str">
        <f t="shared" si="33"/>
        <v/>
      </c>
      <c r="AM555" s="26" t="str">
        <f t="shared" si="34"/>
        <v/>
      </c>
      <c r="AN555" s="24" t="str">
        <f t="shared" si="35"/>
        <v/>
      </c>
    </row>
    <row r="556" spans="1:40" s="25" customFormat="1" ht="17.100000000000001" customHeight="1">
      <c r="A556" s="25">
        <v>555</v>
      </c>
      <c r="B556" s="92"/>
      <c r="C556" s="71"/>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71"/>
      <c r="AJ556" s="71"/>
      <c r="AK556" s="71"/>
      <c r="AL556" s="26" t="str">
        <f t="shared" si="33"/>
        <v/>
      </c>
      <c r="AM556" s="26" t="str">
        <f t="shared" si="34"/>
        <v/>
      </c>
      <c r="AN556" s="24" t="str">
        <f t="shared" si="35"/>
        <v/>
      </c>
    </row>
    <row r="557" spans="1:40" s="25" customFormat="1" ht="17.100000000000001" customHeight="1">
      <c r="A557" s="25">
        <v>556</v>
      </c>
      <c r="B557" s="93"/>
      <c r="C557" s="71"/>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71"/>
      <c r="AJ557" s="71"/>
      <c r="AK557" s="71"/>
      <c r="AL557" s="26" t="str">
        <f t="shared" si="33"/>
        <v/>
      </c>
      <c r="AM557" s="26" t="str">
        <f t="shared" si="34"/>
        <v/>
      </c>
      <c r="AN557" s="24" t="str">
        <f t="shared" si="35"/>
        <v/>
      </c>
    </row>
    <row r="558" spans="1:40" s="25" customFormat="1" ht="17.100000000000001" customHeight="1">
      <c r="A558" s="25">
        <v>557</v>
      </c>
      <c r="B558" s="92"/>
      <c r="C558" s="71"/>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71"/>
      <c r="AJ558" s="71"/>
      <c r="AK558" s="71"/>
      <c r="AL558" s="26" t="str">
        <f t="shared" si="33"/>
        <v/>
      </c>
      <c r="AM558" s="26" t="str">
        <f t="shared" si="34"/>
        <v/>
      </c>
      <c r="AN558" s="24" t="str">
        <f t="shared" si="35"/>
        <v/>
      </c>
    </row>
    <row r="559" spans="1:40" s="25" customFormat="1" ht="17.100000000000001" customHeight="1">
      <c r="A559" s="25">
        <v>558</v>
      </c>
      <c r="B559" s="92"/>
      <c r="C559" s="71"/>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71"/>
      <c r="AJ559" s="71"/>
      <c r="AK559" s="71"/>
      <c r="AL559" s="26" t="str">
        <f t="shared" si="33"/>
        <v/>
      </c>
      <c r="AM559" s="26" t="str">
        <f t="shared" si="34"/>
        <v/>
      </c>
      <c r="AN559" s="24" t="str">
        <f t="shared" si="35"/>
        <v/>
      </c>
    </row>
    <row r="560" spans="1:40" s="25" customFormat="1" ht="17.100000000000001" customHeight="1">
      <c r="A560" s="25">
        <v>559</v>
      </c>
      <c r="B560" s="92"/>
      <c r="C560" s="71"/>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71"/>
      <c r="AJ560" s="71"/>
      <c r="AK560" s="71"/>
      <c r="AL560" s="26" t="str">
        <f t="shared" si="33"/>
        <v/>
      </c>
      <c r="AM560" s="26" t="str">
        <f t="shared" si="34"/>
        <v/>
      </c>
      <c r="AN560" s="24" t="str">
        <f t="shared" si="35"/>
        <v/>
      </c>
    </row>
    <row r="561" spans="1:40" s="25" customFormat="1" ht="17.100000000000001" customHeight="1">
      <c r="A561" s="25">
        <v>560</v>
      </c>
      <c r="B561" s="92"/>
      <c r="C561" s="71"/>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71"/>
      <c r="AJ561" s="71"/>
      <c r="AK561" s="71"/>
      <c r="AL561" s="26" t="str">
        <f t="shared" si="33"/>
        <v/>
      </c>
      <c r="AM561" s="26" t="str">
        <f t="shared" si="34"/>
        <v/>
      </c>
      <c r="AN561" s="24" t="str">
        <f t="shared" si="35"/>
        <v/>
      </c>
    </row>
    <row r="562" spans="1:40" s="25" customFormat="1" ht="17.100000000000001" customHeight="1">
      <c r="A562" s="25">
        <v>561</v>
      </c>
      <c r="B562" s="93"/>
      <c r="C562" s="71"/>
      <c r="D562" s="89"/>
      <c r="E562" s="89"/>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c r="AI562" s="71"/>
      <c r="AJ562" s="71"/>
      <c r="AK562" s="71"/>
      <c r="AL562" s="26" t="str">
        <f t="shared" si="33"/>
        <v/>
      </c>
      <c r="AM562" s="26" t="str">
        <f t="shared" si="34"/>
        <v/>
      </c>
      <c r="AN562" s="24" t="str">
        <f t="shared" si="35"/>
        <v/>
      </c>
    </row>
    <row r="563" spans="1:40" s="25" customFormat="1" ht="17.100000000000001" customHeight="1">
      <c r="A563" s="25">
        <v>562</v>
      </c>
      <c r="B563" s="92"/>
      <c r="C563" s="71"/>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71"/>
      <c r="AJ563" s="71"/>
      <c r="AK563" s="71"/>
      <c r="AL563" s="26" t="str">
        <f t="shared" si="33"/>
        <v/>
      </c>
      <c r="AM563" s="26" t="str">
        <f t="shared" si="34"/>
        <v/>
      </c>
      <c r="AN563" s="24" t="str">
        <f t="shared" si="35"/>
        <v/>
      </c>
    </row>
    <row r="564" spans="1:40" s="25" customFormat="1" ht="17.100000000000001" customHeight="1">
      <c r="A564" s="25">
        <v>563</v>
      </c>
      <c r="B564" s="92"/>
      <c r="C564" s="71"/>
      <c r="D564" s="89"/>
      <c r="E564" s="89"/>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c r="AI564" s="71"/>
      <c r="AJ564" s="71"/>
      <c r="AK564" s="71"/>
      <c r="AL564" s="26" t="str">
        <f t="shared" si="33"/>
        <v/>
      </c>
      <c r="AM564" s="26" t="str">
        <f t="shared" si="34"/>
        <v/>
      </c>
      <c r="AN564" s="24" t="str">
        <f t="shared" si="35"/>
        <v/>
      </c>
    </row>
    <row r="565" spans="1:40" s="25" customFormat="1" ht="17.100000000000001" customHeight="1">
      <c r="A565" s="25">
        <v>564</v>
      </c>
      <c r="B565" s="92"/>
      <c r="C565" s="71"/>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71"/>
      <c r="AJ565" s="71"/>
      <c r="AK565" s="71"/>
      <c r="AL565" s="26" t="str">
        <f t="shared" si="33"/>
        <v/>
      </c>
      <c r="AM565" s="26" t="str">
        <f t="shared" si="34"/>
        <v/>
      </c>
      <c r="AN565" s="24" t="str">
        <f t="shared" si="35"/>
        <v/>
      </c>
    </row>
    <row r="566" spans="1:40" s="25" customFormat="1" ht="17.100000000000001" customHeight="1">
      <c r="A566" s="25">
        <v>565</v>
      </c>
      <c r="B566" s="92"/>
      <c r="C566" s="71"/>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71"/>
      <c r="AJ566" s="71"/>
      <c r="AK566" s="71"/>
      <c r="AL566" s="26" t="str">
        <f t="shared" si="33"/>
        <v/>
      </c>
      <c r="AM566" s="26" t="str">
        <f t="shared" si="34"/>
        <v/>
      </c>
      <c r="AN566" s="24" t="str">
        <f t="shared" si="35"/>
        <v/>
      </c>
    </row>
    <row r="567" spans="1:40" s="25" customFormat="1" ht="17.100000000000001" customHeight="1">
      <c r="A567" s="25">
        <v>566</v>
      </c>
      <c r="B567" s="93"/>
      <c r="C567" s="71"/>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71"/>
      <c r="AJ567" s="71"/>
      <c r="AK567" s="71"/>
      <c r="AL567" s="26" t="str">
        <f t="shared" si="33"/>
        <v/>
      </c>
      <c r="AM567" s="26" t="str">
        <f t="shared" si="34"/>
        <v/>
      </c>
      <c r="AN567" s="24" t="str">
        <f t="shared" si="35"/>
        <v/>
      </c>
    </row>
    <row r="568" spans="1:40" s="25" customFormat="1" ht="17.100000000000001" customHeight="1">
      <c r="A568" s="25">
        <v>567</v>
      </c>
      <c r="B568" s="92"/>
      <c r="C568" s="71"/>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71"/>
      <c r="AJ568" s="71"/>
      <c r="AK568" s="71"/>
      <c r="AL568" s="26" t="str">
        <f t="shared" si="33"/>
        <v/>
      </c>
      <c r="AM568" s="26" t="str">
        <f t="shared" si="34"/>
        <v/>
      </c>
      <c r="AN568" s="24" t="str">
        <f t="shared" si="35"/>
        <v/>
      </c>
    </row>
    <row r="569" spans="1:40" s="25" customFormat="1" ht="17.100000000000001" customHeight="1">
      <c r="A569" s="25">
        <v>568</v>
      </c>
      <c r="B569" s="92"/>
      <c r="C569" s="71"/>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71"/>
      <c r="AJ569" s="71"/>
      <c r="AK569" s="71"/>
      <c r="AL569" s="26" t="str">
        <f t="shared" si="33"/>
        <v/>
      </c>
      <c r="AM569" s="26" t="str">
        <f t="shared" si="34"/>
        <v/>
      </c>
      <c r="AN569" s="24" t="str">
        <f t="shared" si="35"/>
        <v/>
      </c>
    </row>
    <row r="570" spans="1:40" s="25" customFormat="1" ht="17.100000000000001" customHeight="1">
      <c r="A570" s="25">
        <v>569</v>
      </c>
      <c r="B570" s="92"/>
      <c r="C570" s="71"/>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71"/>
      <c r="AJ570" s="71"/>
      <c r="AK570" s="71"/>
      <c r="AL570" s="26" t="str">
        <f t="shared" si="33"/>
        <v/>
      </c>
      <c r="AM570" s="26" t="str">
        <f t="shared" si="34"/>
        <v/>
      </c>
      <c r="AN570" s="24" t="str">
        <f t="shared" si="35"/>
        <v/>
      </c>
    </row>
    <row r="571" spans="1:40" s="25" customFormat="1" ht="17.100000000000001" customHeight="1">
      <c r="A571" s="25">
        <v>570</v>
      </c>
      <c r="B571" s="92"/>
      <c r="C571" s="71"/>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71"/>
      <c r="AJ571" s="71"/>
      <c r="AK571" s="71"/>
      <c r="AL571" s="26" t="str">
        <f t="shared" si="33"/>
        <v/>
      </c>
      <c r="AM571" s="26" t="str">
        <f t="shared" si="34"/>
        <v/>
      </c>
      <c r="AN571" s="24" t="str">
        <f t="shared" si="35"/>
        <v/>
      </c>
    </row>
    <row r="572" spans="1:40" s="25" customFormat="1" ht="17.100000000000001" customHeight="1">
      <c r="A572" s="25">
        <v>571</v>
      </c>
      <c r="B572" s="93"/>
      <c r="C572" s="71"/>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71"/>
      <c r="AJ572" s="71"/>
      <c r="AK572" s="71"/>
      <c r="AL572" s="26" t="str">
        <f t="shared" si="33"/>
        <v/>
      </c>
      <c r="AM572" s="26" t="str">
        <f t="shared" si="34"/>
        <v/>
      </c>
      <c r="AN572" s="24" t="str">
        <f t="shared" si="35"/>
        <v/>
      </c>
    </row>
    <row r="573" spans="1:40" s="25" customFormat="1" ht="17.100000000000001" customHeight="1">
      <c r="A573" s="25">
        <v>572</v>
      </c>
      <c r="B573" s="71"/>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71"/>
      <c r="AJ573" s="71"/>
      <c r="AK573" s="71"/>
      <c r="AL573" s="26" t="str">
        <f t="shared" si="33"/>
        <v/>
      </c>
      <c r="AM573" s="26" t="str">
        <f t="shared" si="34"/>
        <v/>
      </c>
      <c r="AN573" s="24" t="str">
        <f t="shared" si="35"/>
        <v/>
      </c>
    </row>
    <row r="574" spans="1:40" s="25" customFormat="1" ht="17.100000000000001" customHeight="1">
      <c r="A574" s="25">
        <v>573</v>
      </c>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71"/>
      <c r="AJ574" s="71"/>
      <c r="AK574" s="71"/>
      <c r="AL574" s="26" t="str">
        <f t="shared" si="33"/>
        <v/>
      </c>
      <c r="AM574" s="26" t="str">
        <f t="shared" si="34"/>
        <v/>
      </c>
      <c r="AN574" s="24" t="str">
        <f t="shared" si="35"/>
        <v/>
      </c>
    </row>
    <row r="575" spans="1:40" s="25" customFormat="1" ht="17.100000000000001" customHeight="1">
      <c r="A575" s="25">
        <v>574</v>
      </c>
      <c r="B575" s="92"/>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71"/>
      <c r="AJ575" s="71"/>
      <c r="AK575" s="71"/>
      <c r="AL575" s="26" t="str">
        <f t="shared" si="33"/>
        <v/>
      </c>
      <c r="AM575" s="26" t="str">
        <f t="shared" si="34"/>
        <v/>
      </c>
      <c r="AN575" s="24" t="str">
        <f t="shared" si="35"/>
        <v/>
      </c>
    </row>
    <row r="576" spans="1:40" s="25" customFormat="1" ht="17.100000000000001" customHeight="1">
      <c r="A576" s="25">
        <v>575</v>
      </c>
      <c r="B576" s="92"/>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71"/>
      <c r="AJ576" s="71"/>
      <c r="AK576" s="71"/>
      <c r="AL576" s="26" t="str">
        <f t="shared" si="33"/>
        <v/>
      </c>
      <c r="AM576" s="26" t="str">
        <f t="shared" si="34"/>
        <v/>
      </c>
      <c r="AN576" s="24" t="str">
        <f t="shared" si="35"/>
        <v/>
      </c>
    </row>
    <row r="577" spans="1:40" s="25" customFormat="1" ht="17.100000000000001" customHeight="1">
      <c r="A577" s="25">
        <v>576</v>
      </c>
      <c r="B577" s="71"/>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71"/>
      <c r="AJ577" s="71"/>
      <c r="AK577" s="71"/>
      <c r="AL577" s="26" t="str">
        <f t="shared" si="33"/>
        <v/>
      </c>
      <c r="AM577" s="26" t="str">
        <f t="shared" si="34"/>
        <v/>
      </c>
      <c r="AN577" s="24" t="str">
        <f t="shared" si="35"/>
        <v/>
      </c>
    </row>
    <row r="578" spans="1:40" s="25" customFormat="1" ht="17.100000000000001" customHeight="1">
      <c r="A578" s="25">
        <v>577</v>
      </c>
      <c r="B578" s="71"/>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71"/>
      <c r="AJ578" s="71"/>
      <c r="AK578" s="71"/>
      <c r="AL578" s="26" t="str">
        <f t="shared" si="33"/>
        <v/>
      </c>
      <c r="AM578" s="26" t="str">
        <f t="shared" si="34"/>
        <v/>
      </c>
      <c r="AN578" s="24" t="str">
        <f t="shared" si="35"/>
        <v/>
      </c>
    </row>
    <row r="579" spans="1:40" s="25" customFormat="1" ht="17.100000000000001" customHeight="1">
      <c r="A579" s="25">
        <v>578</v>
      </c>
      <c r="B579" s="71"/>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71"/>
      <c r="AJ579" s="71"/>
      <c r="AK579" s="71"/>
      <c r="AL579" s="26" t="str">
        <f t="shared" si="33"/>
        <v/>
      </c>
      <c r="AM579" s="26" t="str">
        <f t="shared" si="34"/>
        <v/>
      </c>
      <c r="AN579" s="24" t="str">
        <f t="shared" si="35"/>
        <v/>
      </c>
    </row>
    <row r="580" spans="1:40" s="25" customFormat="1" ht="17.100000000000001" customHeight="1">
      <c r="A580" s="25">
        <v>579</v>
      </c>
      <c r="B580" s="71"/>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71"/>
      <c r="AJ580" s="71"/>
      <c r="AK580" s="71"/>
      <c r="AL580" s="26" t="str">
        <f t="shared" si="33"/>
        <v/>
      </c>
      <c r="AM580" s="26" t="str">
        <f t="shared" si="34"/>
        <v/>
      </c>
      <c r="AN580" s="24" t="str">
        <f t="shared" si="35"/>
        <v/>
      </c>
    </row>
    <row r="581" spans="1:40" s="25" customFormat="1" ht="17.100000000000001" customHeight="1">
      <c r="A581" s="25">
        <v>580</v>
      </c>
      <c r="B581" s="71"/>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71"/>
      <c r="AJ581" s="71"/>
      <c r="AK581" s="71"/>
      <c r="AL581" s="26" t="str">
        <f t="shared" ref="AL581:AL600" si="36">IF(E581="","",E581+F581/60+24)</f>
        <v/>
      </c>
      <c r="AM581" s="26" t="str">
        <f t="shared" ref="AM581:AM600" si="37">IF(G581="","",G581+H581/60)</f>
        <v/>
      </c>
      <c r="AN581" s="24" t="str">
        <f t="shared" ref="AN581:AN600" si="38">IF(OR(E581="",G581=""),"",AL581-AM581)</f>
        <v/>
      </c>
    </row>
    <row r="582" spans="1:40" s="25" customFormat="1" ht="17.100000000000001" customHeight="1">
      <c r="A582" s="25">
        <v>581</v>
      </c>
      <c r="B582" s="71"/>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71"/>
      <c r="AJ582" s="71"/>
      <c r="AK582" s="71"/>
      <c r="AL582" s="26" t="str">
        <f t="shared" si="36"/>
        <v/>
      </c>
      <c r="AM582" s="26" t="str">
        <f t="shared" si="37"/>
        <v/>
      </c>
      <c r="AN582" s="24" t="str">
        <f t="shared" si="38"/>
        <v/>
      </c>
    </row>
    <row r="583" spans="1:40" s="25" customFormat="1" ht="17.100000000000001" customHeight="1">
      <c r="A583" s="25">
        <v>582</v>
      </c>
      <c r="B583" s="71"/>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71"/>
      <c r="AJ583" s="71"/>
      <c r="AK583" s="71"/>
      <c r="AL583" s="26" t="str">
        <f t="shared" si="36"/>
        <v/>
      </c>
      <c r="AM583" s="26" t="str">
        <f t="shared" si="37"/>
        <v/>
      </c>
      <c r="AN583" s="24" t="str">
        <f t="shared" si="38"/>
        <v/>
      </c>
    </row>
    <row r="584" spans="1:40" s="25" customFormat="1" ht="17.100000000000001" customHeight="1">
      <c r="A584" s="25">
        <v>583</v>
      </c>
      <c r="B584" s="71"/>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71"/>
      <c r="AJ584" s="71"/>
      <c r="AK584" s="71"/>
      <c r="AL584" s="26" t="str">
        <f t="shared" si="36"/>
        <v/>
      </c>
      <c r="AM584" s="26" t="str">
        <f t="shared" si="37"/>
        <v/>
      </c>
      <c r="AN584" s="24" t="str">
        <f t="shared" si="38"/>
        <v/>
      </c>
    </row>
    <row r="585" spans="1:40" s="25" customFormat="1" ht="17.100000000000001" customHeight="1">
      <c r="A585" s="25">
        <v>584</v>
      </c>
      <c r="B585" s="71"/>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71"/>
      <c r="AJ585" s="71"/>
      <c r="AK585" s="71"/>
      <c r="AL585" s="26" t="str">
        <f t="shared" si="36"/>
        <v/>
      </c>
      <c r="AM585" s="26" t="str">
        <f t="shared" si="37"/>
        <v/>
      </c>
      <c r="AN585" s="24" t="str">
        <f t="shared" si="38"/>
        <v/>
      </c>
    </row>
    <row r="586" spans="1:40" s="25" customFormat="1" ht="17.100000000000001" customHeight="1">
      <c r="A586" s="25">
        <v>585</v>
      </c>
      <c r="B586" s="71"/>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71"/>
      <c r="AJ586" s="71"/>
      <c r="AK586" s="71"/>
      <c r="AL586" s="26" t="str">
        <f t="shared" si="36"/>
        <v/>
      </c>
      <c r="AM586" s="26" t="str">
        <f t="shared" si="37"/>
        <v/>
      </c>
      <c r="AN586" s="24" t="str">
        <f t="shared" si="38"/>
        <v/>
      </c>
    </row>
    <row r="587" spans="1:40" s="25" customFormat="1" ht="17.100000000000001" customHeight="1">
      <c r="A587" s="25">
        <v>586</v>
      </c>
      <c r="B587" s="71"/>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71"/>
      <c r="AJ587" s="71"/>
      <c r="AK587" s="71"/>
      <c r="AL587" s="26" t="str">
        <f t="shared" si="36"/>
        <v/>
      </c>
      <c r="AM587" s="26" t="str">
        <f t="shared" si="37"/>
        <v/>
      </c>
      <c r="AN587" s="24" t="str">
        <f t="shared" si="38"/>
        <v/>
      </c>
    </row>
    <row r="588" spans="1:40" s="25" customFormat="1" ht="17.100000000000001" customHeight="1">
      <c r="A588" s="25">
        <v>587</v>
      </c>
      <c r="B588" s="71"/>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71"/>
      <c r="AJ588" s="71"/>
      <c r="AK588" s="71"/>
      <c r="AL588" s="26" t="str">
        <f t="shared" si="36"/>
        <v/>
      </c>
      <c r="AM588" s="26" t="str">
        <f t="shared" si="37"/>
        <v/>
      </c>
      <c r="AN588" s="24" t="str">
        <f t="shared" si="38"/>
        <v/>
      </c>
    </row>
    <row r="589" spans="1:40" s="25" customFormat="1" ht="17.100000000000001" customHeight="1">
      <c r="A589" s="25">
        <v>588</v>
      </c>
      <c r="B589" s="71"/>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71"/>
      <c r="AJ589" s="71"/>
      <c r="AK589" s="71"/>
      <c r="AL589" s="26" t="str">
        <f t="shared" si="36"/>
        <v/>
      </c>
      <c r="AM589" s="26" t="str">
        <f t="shared" si="37"/>
        <v/>
      </c>
      <c r="AN589" s="24" t="str">
        <f t="shared" si="38"/>
        <v/>
      </c>
    </row>
    <row r="590" spans="1:40" s="25" customFormat="1" ht="17.100000000000001" customHeight="1">
      <c r="A590" s="25">
        <v>589</v>
      </c>
      <c r="B590" s="71"/>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71"/>
      <c r="AJ590" s="71"/>
      <c r="AK590" s="71"/>
      <c r="AL590" s="26" t="str">
        <f t="shared" si="36"/>
        <v/>
      </c>
      <c r="AM590" s="26" t="str">
        <f t="shared" si="37"/>
        <v/>
      </c>
      <c r="AN590" s="24" t="str">
        <f t="shared" si="38"/>
        <v/>
      </c>
    </row>
    <row r="591" spans="1:40" s="25" customFormat="1" ht="17.100000000000001" customHeight="1">
      <c r="A591" s="25">
        <v>590</v>
      </c>
      <c r="B591" s="71"/>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71"/>
      <c r="AJ591" s="71"/>
      <c r="AK591" s="71"/>
      <c r="AL591" s="26" t="str">
        <f t="shared" si="36"/>
        <v/>
      </c>
      <c r="AM591" s="26" t="str">
        <f t="shared" si="37"/>
        <v/>
      </c>
      <c r="AN591" s="24" t="str">
        <f t="shared" si="38"/>
        <v/>
      </c>
    </row>
    <row r="592" spans="1:40" s="25" customFormat="1" ht="17.100000000000001" customHeight="1">
      <c r="A592" s="25">
        <v>591</v>
      </c>
      <c r="B592" s="71"/>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71"/>
      <c r="AJ592" s="71"/>
      <c r="AK592" s="71"/>
      <c r="AL592" s="26" t="str">
        <f t="shared" si="36"/>
        <v/>
      </c>
      <c r="AM592" s="26" t="str">
        <f t="shared" si="37"/>
        <v/>
      </c>
      <c r="AN592" s="24" t="str">
        <f t="shared" si="38"/>
        <v/>
      </c>
    </row>
    <row r="593" spans="1:40" s="25" customFormat="1" ht="17.100000000000001" customHeight="1">
      <c r="A593" s="25">
        <v>592</v>
      </c>
      <c r="B593" s="71"/>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71"/>
      <c r="AJ593" s="71"/>
      <c r="AK593" s="71"/>
      <c r="AL593" s="26" t="str">
        <f t="shared" si="36"/>
        <v/>
      </c>
      <c r="AM593" s="26" t="str">
        <f t="shared" si="37"/>
        <v/>
      </c>
      <c r="AN593" s="24" t="str">
        <f t="shared" si="38"/>
        <v/>
      </c>
    </row>
    <row r="594" spans="1:40" s="25" customFormat="1" ht="17.100000000000001" customHeight="1">
      <c r="A594" s="25">
        <v>593</v>
      </c>
      <c r="B594" s="71"/>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71"/>
      <c r="AJ594" s="71"/>
      <c r="AK594" s="71"/>
      <c r="AL594" s="26" t="str">
        <f t="shared" si="36"/>
        <v/>
      </c>
      <c r="AM594" s="26" t="str">
        <f t="shared" si="37"/>
        <v/>
      </c>
      <c r="AN594" s="24" t="str">
        <f t="shared" si="38"/>
        <v/>
      </c>
    </row>
    <row r="595" spans="1:40" s="25" customFormat="1" ht="17.100000000000001" customHeight="1">
      <c r="A595" s="25">
        <v>594</v>
      </c>
      <c r="B595" s="71"/>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c r="AI595" s="71"/>
      <c r="AJ595" s="71"/>
      <c r="AK595" s="71"/>
      <c r="AL595" s="26" t="str">
        <f t="shared" si="36"/>
        <v/>
      </c>
      <c r="AM595" s="26" t="str">
        <f t="shared" si="37"/>
        <v/>
      </c>
      <c r="AN595" s="24" t="str">
        <f t="shared" si="38"/>
        <v/>
      </c>
    </row>
    <row r="596" spans="1:40" s="25" customFormat="1" ht="17.100000000000001" customHeight="1">
      <c r="A596" s="25">
        <v>595</v>
      </c>
      <c r="B596" s="71"/>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c r="AI596" s="71"/>
      <c r="AJ596" s="71"/>
      <c r="AK596" s="71"/>
      <c r="AL596" s="26" t="str">
        <f t="shared" si="36"/>
        <v/>
      </c>
      <c r="AM596" s="26" t="str">
        <f t="shared" si="37"/>
        <v/>
      </c>
      <c r="AN596" s="24" t="str">
        <f t="shared" si="38"/>
        <v/>
      </c>
    </row>
    <row r="597" spans="1:40" s="25" customFormat="1" ht="17.100000000000001" customHeight="1">
      <c r="A597" s="25">
        <v>596</v>
      </c>
      <c r="B597" s="71"/>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c r="AI597" s="71"/>
      <c r="AJ597" s="71"/>
      <c r="AK597" s="71"/>
      <c r="AL597" s="26" t="str">
        <f t="shared" si="36"/>
        <v/>
      </c>
      <c r="AM597" s="26" t="str">
        <f t="shared" si="37"/>
        <v/>
      </c>
      <c r="AN597" s="24" t="str">
        <f t="shared" si="38"/>
        <v/>
      </c>
    </row>
    <row r="598" spans="1:40" s="25" customFormat="1" ht="17.100000000000001" customHeight="1">
      <c r="A598" s="25">
        <v>597</v>
      </c>
      <c r="B598" s="71"/>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71"/>
      <c r="AJ598" s="71"/>
      <c r="AK598" s="71"/>
      <c r="AL598" s="26" t="str">
        <f t="shared" si="36"/>
        <v/>
      </c>
      <c r="AM598" s="26" t="str">
        <f t="shared" si="37"/>
        <v/>
      </c>
      <c r="AN598" s="24" t="str">
        <f t="shared" si="38"/>
        <v/>
      </c>
    </row>
    <row r="599" spans="1:40" s="25" customFormat="1" ht="17.100000000000001" customHeight="1">
      <c r="A599" s="25">
        <v>598</v>
      </c>
      <c r="B599" s="71"/>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71"/>
      <c r="AJ599" s="71"/>
      <c r="AK599" s="71"/>
      <c r="AL599" s="26" t="str">
        <f t="shared" si="36"/>
        <v/>
      </c>
      <c r="AM599" s="26" t="str">
        <f t="shared" si="37"/>
        <v/>
      </c>
      <c r="AN599" s="24" t="str">
        <f t="shared" si="38"/>
        <v/>
      </c>
    </row>
    <row r="600" spans="1:40" s="25" customFormat="1" ht="17.100000000000001" customHeight="1">
      <c r="A600" s="25">
        <v>599</v>
      </c>
      <c r="B600" s="71"/>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71"/>
      <c r="AJ600" s="71"/>
      <c r="AK600" s="71"/>
      <c r="AL600" s="26" t="str">
        <f t="shared" si="36"/>
        <v/>
      </c>
      <c r="AM600" s="26" t="str">
        <f t="shared" si="37"/>
        <v/>
      </c>
      <c r="AN600" s="24" t="str">
        <f t="shared" si="38"/>
        <v/>
      </c>
    </row>
    <row r="601" spans="1:40">
      <c r="A601" s="80">
        <v>600</v>
      </c>
      <c r="B601" s="71"/>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71"/>
      <c r="AJ601" s="71"/>
      <c r="AK601" s="71"/>
      <c r="AL601" s="26" t="str">
        <f t="shared" ref="AL601:AL629" si="39">IF(E601="","",E601+F601/60+24)</f>
        <v/>
      </c>
      <c r="AM601" s="26" t="str">
        <f t="shared" ref="AM601:AM629" si="40">IF(G601="","",G601+H601/60)</f>
        <v/>
      </c>
      <c r="AN601" s="24" t="str">
        <f t="shared" ref="AN601:AN629" si="41">IF(OR(E601="",G601=""),"",AL601-AM601)</f>
        <v/>
      </c>
    </row>
    <row r="602" spans="1:40">
      <c r="A602" s="80">
        <v>601</v>
      </c>
      <c r="B602" s="71"/>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71"/>
      <c r="AJ602" s="71"/>
      <c r="AK602" s="71"/>
      <c r="AL602" s="26" t="str">
        <f t="shared" si="39"/>
        <v/>
      </c>
      <c r="AM602" s="26" t="str">
        <f t="shared" si="40"/>
        <v/>
      </c>
      <c r="AN602" s="24" t="str">
        <f t="shared" si="41"/>
        <v/>
      </c>
    </row>
    <row r="603" spans="1:40">
      <c r="A603" s="80">
        <v>602</v>
      </c>
      <c r="B603" s="71"/>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71"/>
      <c r="AJ603" s="71"/>
      <c r="AK603" s="71"/>
      <c r="AL603" s="26" t="str">
        <f t="shared" si="39"/>
        <v/>
      </c>
      <c r="AM603" s="26" t="str">
        <f t="shared" si="40"/>
        <v/>
      </c>
      <c r="AN603" s="24" t="str">
        <f t="shared" si="41"/>
        <v/>
      </c>
    </row>
    <row r="604" spans="1:40">
      <c r="A604" s="80">
        <v>603</v>
      </c>
      <c r="B604" s="71"/>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71"/>
      <c r="AJ604" s="71"/>
      <c r="AK604" s="71"/>
      <c r="AL604" s="26" t="str">
        <f t="shared" si="39"/>
        <v/>
      </c>
      <c r="AM604" s="26" t="str">
        <f t="shared" si="40"/>
        <v/>
      </c>
      <c r="AN604" s="24" t="str">
        <f t="shared" si="41"/>
        <v/>
      </c>
    </row>
    <row r="605" spans="1:40">
      <c r="A605" s="80">
        <v>604</v>
      </c>
      <c r="B605" s="71"/>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71"/>
      <c r="AJ605" s="71"/>
      <c r="AK605" s="71"/>
      <c r="AL605" s="26" t="str">
        <f t="shared" si="39"/>
        <v/>
      </c>
      <c r="AM605" s="26" t="str">
        <f t="shared" si="40"/>
        <v/>
      </c>
      <c r="AN605" s="24" t="str">
        <f t="shared" si="41"/>
        <v/>
      </c>
    </row>
    <row r="606" spans="1:40">
      <c r="A606" s="80">
        <v>605</v>
      </c>
      <c r="B606" s="71"/>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71"/>
      <c r="AJ606" s="71"/>
      <c r="AK606" s="71"/>
      <c r="AL606" s="26" t="str">
        <f t="shared" si="39"/>
        <v/>
      </c>
      <c r="AM606" s="26" t="str">
        <f t="shared" si="40"/>
        <v/>
      </c>
      <c r="AN606" s="24" t="str">
        <f t="shared" si="41"/>
        <v/>
      </c>
    </row>
    <row r="607" spans="1:40">
      <c r="A607" s="80">
        <v>606</v>
      </c>
      <c r="B607" s="71"/>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71"/>
      <c r="AJ607" s="71"/>
      <c r="AK607" s="71"/>
      <c r="AL607" s="26" t="str">
        <f t="shared" si="39"/>
        <v/>
      </c>
      <c r="AM607" s="26" t="str">
        <f t="shared" si="40"/>
        <v/>
      </c>
      <c r="AN607" s="24" t="str">
        <f t="shared" si="41"/>
        <v/>
      </c>
    </row>
    <row r="608" spans="1:40">
      <c r="A608" s="80">
        <v>607</v>
      </c>
      <c r="B608" s="71"/>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71"/>
      <c r="AJ608" s="71"/>
      <c r="AK608" s="71"/>
      <c r="AL608" s="26" t="str">
        <f t="shared" si="39"/>
        <v/>
      </c>
      <c r="AM608" s="26" t="str">
        <f t="shared" si="40"/>
        <v/>
      </c>
      <c r="AN608" s="24" t="str">
        <f t="shared" si="41"/>
        <v/>
      </c>
    </row>
    <row r="609" spans="1:40">
      <c r="A609" s="80">
        <v>608</v>
      </c>
      <c r="B609" s="71"/>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71"/>
      <c r="AJ609" s="71"/>
      <c r="AK609" s="71"/>
      <c r="AL609" s="26" t="str">
        <f t="shared" si="39"/>
        <v/>
      </c>
      <c r="AM609" s="26" t="str">
        <f t="shared" si="40"/>
        <v/>
      </c>
      <c r="AN609" s="24" t="str">
        <f t="shared" si="41"/>
        <v/>
      </c>
    </row>
    <row r="610" spans="1:40">
      <c r="A610" s="80">
        <v>609</v>
      </c>
      <c r="B610" s="71"/>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71"/>
      <c r="AJ610" s="71"/>
      <c r="AK610" s="71"/>
      <c r="AL610" s="26" t="str">
        <f t="shared" si="39"/>
        <v/>
      </c>
      <c r="AM610" s="26" t="str">
        <f t="shared" si="40"/>
        <v/>
      </c>
      <c r="AN610" s="24" t="str">
        <f t="shared" si="41"/>
        <v/>
      </c>
    </row>
    <row r="611" spans="1:40">
      <c r="A611" s="80">
        <v>610</v>
      </c>
      <c r="B611" s="71"/>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71"/>
      <c r="AJ611" s="71"/>
      <c r="AK611" s="71"/>
      <c r="AL611" s="26" t="str">
        <f t="shared" si="39"/>
        <v/>
      </c>
      <c r="AM611" s="26" t="str">
        <f t="shared" si="40"/>
        <v/>
      </c>
      <c r="AN611" s="24" t="str">
        <f t="shared" si="41"/>
        <v/>
      </c>
    </row>
    <row r="612" spans="1:40">
      <c r="A612" s="80">
        <v>611</v>
      </c>
      <c r="B612" s="71"/>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71"/>
      <c r="AJ612" s="71"/>
      <c r="AK612" s="71"/>
      <c r="AL612" s="26" t="str">
        <f t="shared" si="39"/>
        <v/>
      </c>
      <c r="AM612" s="26" t="str">
        <f t="shared" si="40"/>
        <v/>
      </c>
      <c r="AN612" s="24" t="str">
        <f t="shared" si="41"/>
        <v/>
      </c>
    </row>
    <row r="613" spans="1:40">
      <c r="A613" s="80">
        <v>612</v>
      </c>
      <c r="B613" s="71"/>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71"/>
      <c r="AJ613" s="71"/>
      <c r="AK613" s="71"/>
      <c r="AL613" s="26" t="str">
        <f t="shared" si="39"/>
        <v/>
      </c>
      <c r="AM613" s="26" t="str">
        <f t="shared" si="40"/>
        <v/>
      </c>
      <c r="AN613" s="24" t="str">
        <f t="shared" si="41"/>
        <v/>
      </c>
    </row>
    <row r="614" spans="1:40">
      <c r="A614" s="80">
        <v>613</v>
      </c>
      <c r="B614" s="94"/>
      <c r="C614" s="95"/>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71"/>
      <c r="AJ614" s="71"/>
      <c r="AK614" s="71"/>
      <c r="AL614" s="26" t="str">
        <f t="shared" si="39"/>
        <v/>
      </c>
      <c r="AM614" s="26" t="str">
        <f t="shared" si="40"/>
        <v/>
      </c>
      <c r="AN614" s="24" t="str">
        <f t="shared" si="41"/>
        <v/>
      </c>
    </row>
    <row r="615" spans="1:40">
      <c r="A615" s="80">
        <v>614</v>
      </c>
      <c r="B615" s="94"/>
      <c r="C615" s="95"/>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71"/>
      <c r="AJ615" s="71"/>
      <c r="AK615" s="71"/>
      <c r="AL615" s="26" t="str">
        <f t="shared" si="39"/>
        <v/>
      </c>
      <c r="AM615" s="26" t="str">
        <f t="shared" si="40"/>
        <v/>
      </c>
      <c r="AN615" s="24" t="str">
        <f t="shared" si="41"/>
        <v/>
      </c>
    </row>
    <row r="616" spans="1:40">
      <c r="A616" s="80">
        <v>615</v>
      </c>
      <c r="B616" s="94"/>
      <c r="C616" s="95"/>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71"/>
      <c r="AJ616" s="71"/>
      <c r="AK616" s="71"/>
      <c r="AL616" s="26" t="str">
        <f t="shared" si="39"/>
        <v/>
      </c>
      <c r="AM616" s="26" t="str">
        <f t="shared" si="40"/>
        <v/>
      </c>
      <c r="AN616" s="24" t="str">
        <f t="shared" si="41"/>
        <v/>
      </c>
    </row>
    <row r="617" spans="1:40">
      <c r="A617" s="80">
        <v>616</v>
      </c>
      <c r="B617" s="94"/>
      <c r="C617" s="95"/>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71"/>
      <c r="AJ617" s="71"/>
      <c r="AK617" s="71"/>
      <c r="AL617" s="26" t="str">
        <f t="shared" si="39"/>
        <v/>
      </c>
      <c r="AM617" s="26" t="str">
        <f t="shared" si="40"/>
        <v/>
      </c>
      <c r="AN617" s="24" t="str">
        <f t="shared" si="41"/>
        <v/>
      </c>
    </row>
    <row r="618" spans="1:40">
      <c r="A618" s="80">
        <v>617</v>
      </c>
      <c r="B618" s="94"/>
      <c r="C618" s="95"/>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71"/>
      <c r="AJ618" s="71"/>
      <c r="AK618" s="71"/>
      <c r="AL618" s="26" t="str">
        <f t="shared" si="39"/>
        <v/>
      </c>
      <c r="AM618" s="26" t="str">
        <f t="shared" si="40"/>
        <v/>
      </c>
      <c r="AN618" s="24" t="str">
        <f t="shared" si="41"/>
        <v/>
      </c>
    </row>
    <row r="619" spans="1:40">
      <c r="A619" s="80">
        <v>618</v>
      </c>
      <c r="B619" s="94"/>
      <c r="C619" s="95"/>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71"/>
      <c r="AJ619" s="71"/>
      <c r="AK619" s="71"/>
      <c r="AL619" s="26" t="str">
        <f t="shared" si="39"/>
        <v/>
      </c>
      <c r="AM619" s="26" t="str">
        <f t="shared" si="40"/>
        <v/>
      </c>
      <c r="AN619" s="24" t="str">
        <f t="shared" si="41"/>
        <v/>
      </c>
    </row>
    <row r="620" spans="1:40">
      <c r="A620" s="80">
        <v>619</v>
      </c>
      <c r="B620" s="94"/>
      <c r="C620" s="95"/>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71"/>
      <c r="AJ620" s="71"/>
      <c r="AK620" s="71"/>
      <c r="AL620" s="26" t="str">
        <f t="shared" si="39"/>
        <v/>
      </c>
      <c r="AM620" s="26" t="str">
        <f t="shared" si="40"/>
        <v/>
      </c>
      <c r="AN620" s="24" t="str">
        <f t="shared" si="41"/>
        <v/>
      </c>
    </row>
    <row r="621" spans="1:40">
      <c r="A621" s="80">
        <v>620</v>
      </c>
      <c r="B621" s="94"/>
      <c r="C621" s="95"/>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71"/>
      <c r="AJ621" s="71"/>
      <c r="AK621" s="71"/>
      <c r="AL621" s="26" t="str">
        <f t="shared" si="39"/>
        <v/>
      </c>
      <c r="AM621" s="26" t="str">
        <f t="shared" si="40"/>
        <v/>
      </c>
      <c r="AN621" s="24" t="str">
        <f t="shared" si="41"/>
        <v/>
      </c>
    </row>
    <row r="622" spans="1:40">
      <c r="A622" s="80">
        <v>621</v>
      </c>
      <c r="B622" s="94"/>
      <c r="C622" s="95"/>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71"/>
      <c r="AJ622" s="71"/>
      <c r="AK622" s="71"/>
      <c r="AL622" s="26" t="str">
        <f t="shared" si="39"/>
        <v/>
      </c>
      <c r="AM622" s="26" t="str">
        <f t="shared" si="40"/>
        <v/>
      </c>
      <c r="AN622" s="24" t="str">
        <f t="shared" si="41"/>
        <v/>
      </c>
    </row>
    <row r="623" spans="1:40">
      <c r="A623" s="80">
        <v>622</v>
      </c>
      <c r="B623" s="94"/>
      <c r="C623" s="95"/>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71"/>
      <c r="AJ623" s="71"/>
      <c r="AK623" s="71"/>
      <c r="AL623" s="26" t="str">
        <f t="shared" si="39"/>
        <v/>
      </c>
      <c r="AM623" s="26" t="str">
        <f t="shared" si="40"/>
        <v/>
      </c>
      <c r="AN623" s="24" t="str">
        <f t="shared" si="41"/>
        <v/>
      </c>
    </row>
    <row r="624" spans="1:40">
      <c r="A624" s="80">
        <v>623</v>
      </c>
      <c r="B624" s="94"/>
      <c r="C624" s="95"/>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71"/>
      <c r="AJ624" s="71"/>
      <c r="AK624" s="71"/>
      <c r="AL624" s="26" t="str">
        <f t="shared" si="39"/>
        <v/>
      </c>
      <c r="AM624" s="26" t="str">
        <f t="shared" si="40"/>
        <v/>
      </c>
      <c r="AN624" s="24" t="str">
        <f t="shared" si="41"/>
        <v/>
      </c>
    </row>
    <row r="625" spans="1:40">
      <c r="A625" s="80">
        <v>624</v>
      </c>
      <c r="B625" s="94"/>
      <c r="C625" s="95"/>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71"/>
      <c r="AJ625" s="71"/>
      <c r="AK625" s="71"/>
      <c r="AL625" s="26" t="str">
        <f t="shared" si="39"/>
        <v/>
      </c>
      <c r="AM625" s="26" t="str">
        <f t="shared" si="40"/>
        <v/>
      </c>
      <c r="AN625" s="24" t="str">
        <f t="shared" si="41"/>
        <v/>
      </c>
    </row>
    <row r="626" spans="1:40">
      <c r="A626" s="80">
        <v>625</v>
      </c>
      <c r="B626" s="94"/>
      <c r="C626" s="95"/>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71"/>
      <c r="AJ626" s="71"/>
      <c r="AK626" s="71"/>
      <c r="AL626" s="26" t="str">
        <f t="shared" si="39"/>
        <v/>
      </c>
      <c r="AM626" s="26" t="str">
        <f t="shared" si="40"/>
        <v/>
      </c>
      <c r="AN626" s="24" t="str">
        <f t="shared" si="41"/>
        <v/>
      </c>
    </row>
    <row r="627" spans="1:40">
      <c r="A627" s="80">
        <v>626</v>
      </c>
      <c r="B627" s="94"/>
      <c r="C627" s="95"/>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c r="AI627" s="71"/>
      <c r="AJ627" s="71"/>
      <c r="AK627" s="71"/>
      <c r="AL627" s="26" t="str">
        <f t="shared" si="39"/>
        <v/>
      </c>
      <c r="AM627" s="26" t="str">
        <f t="shared" si="40"/>
        <v/>
      </c>
      <c r="AN627" s="24" t="str">
        <f t="shared" si="41"/>
        <v/>
      </c>
    </row>
    <row r="628" spans="1:40">
      <c r="A628" s="80">
        <v>627</v>
      </c>
      <c r="B628" s="94"/>
      <c r="C628" s="95"/>
      <c r="D628" s="89"/>
      <c r="E628" s="89"/>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c r="AD628" s="89"/>
      <c r="AE628" s="89"/>
      <c r="AF628" s="89"/>
      <c r="AG628" s="89"/>
      <c r="AH628" s="89"/>
      <c r="AI628" s="71"/>
      <c r="AJ628" s="71"/>
      <c r="AK628" s="71"/>
      <c r="AL628" s="26" t="str">
        <f t="shared" si="39"/>
        <v/>
      </c>
      <c r="AM628" s="26" t="str">
        <f t="shared" si="40"/>
        <v/>
      </c>
      <c r="AN628" s="24" t="str">
        <f t="shared" si="41"/>
        <v/>
      </c>
    </row>
    <row r="629" spans="1:40">
      <c r="A629" s="80">
        <v>628</v>
      </c>
      <c r="B629" s="94"/>
      <c r="C629" s="95"/>
      <c r="D629" s="89"/>
      <c r="E629" s="89"/>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c r="AI629" s="71"/>
      <c r="AJ629" s="71"/>
      <c r="AK629" s="71"/>
      <c r="AL629" s="26" t="str">
        <f t="shared" si="39"/>
        <v/>
      </c>
      <c r="AM629" s="26" t="str">
        <f t="shared" si="40"/>
        <v/>
      </c>
      <c r="AN629" s="24" t="str">
        <f t="shared" si="41"/>
        <v/>
      </c>
    </row>
    <row r="630" spans="1:40">
      <c r="A630" s="80">
        <v>629</v>
      </c>
      <c r="B630" s="94"/>
      <c r="C630" s="95"/>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71"/>
      <c r="AJ630" s="71"/>
      <c r="AK630" s="71"/>
      <c r="AL630" s="26" t="str">
        <f t="shared" ref="AL630:AL693" si="42">IF(E630="","",E630+F630/60+24)</f>
        <v/>
      </c>
      <c r="AM630" s="26" t="str">
        <f t="shared" ref="AM630:AM693" si="43">IF(G630="","",G630+H630/60)</f>
        <v/>
      </c>
      <c r="AN630" s="24" t="str">
        <f t="shared" ref="AN630:AN693" si="44">IF(OR(E630="",G630=""),"",AL630-AM630)</f>
        <v/>
      </c>
    </row>
    <row r="631" spans="1:40">
      <c r="A631" s="80">
        <v>630</v>
      </c>
      <c r="B631" s="94"/>
      <c r="C631" s="95"/>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71"/>
      <c r="AJ631" s="71"/>
      <c r="AK631" s="71"/>
      <c r="AL631" s="26" t="str">
        <f t="shared" si="42"/>
        <v/>
      </c>
      <c r="AM631" s="26" t="str">
        <f t="shared" si="43"/>
        <v/>
      </c>
      <c r="AN631" s="24" t="str">
        <f t="shared" si="44"/>
        <v/>
      </c>
    </row>
    <row r="632" spans="1:40">
      <c r="A632" s="80">
        <v>631</v>
      </c>
      <c r="B632" s="94"/>
      <c r="C632" s="95"/>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71"/>
      <c r="AJ632" s="71"/>
      <c r="AK632" s="71"/>
      <c r="AL632" s="26" t="str">
        <f t="shared" si="42"/>
        <v/>
      </c>
      <c r="AM632" s="26" t="str">
        <f t="shared" si="43"/>
        <v/>
      </c>
      <c r="AN632" s="24" t="str">
        <f t="shared" si="44"/>
        <v/>
      </c>
    </row>
    <row r="633" spans="1:40">
      <c r="A633" s="80">
        <v>632</v>
      </c>
      <c r="B633" s="94"/>
      <c r="C633" s="95"/>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71"/>
      <c r="AJ633" s="71"/>
      <c r="AK633" s="71"/>
      <c r="AL633" s="26" t="str">
        <f t="shared" si="42"/>
        <v/>
      </c>
      <c r="AM633" s="26" t="str">
        <f t="shared" si="43"/>
        <v/>
      </c>
      <c r="AN633" s="24" t="str">
        <f t="shared" si="44"/>
        <v/>
      </c>
    </row>
    <row r="634" spans="1:40">
      <c r="A634" s="80">
        <v>633</v>
      </c>
      <c r="B634" s="94"/>
      <c r="C634" s="95"/>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71"/>
      <c r="AJ634" s="71"/>
      <c r="AK634" s="71"/>
      <c r="AL634" s="26" t="str">
        <f t="shared" si="42"/>
        <v/>
      </c>
      <c r="AM634" s="26" t="str">
        <f t="shared" si="43"/>
        <v/>
      </c>
      <c r="AN634" s="24" t="str">
        <f t="shared" si="44"/>
        <v/>
      </c>
    </row>
    <row r="635" spans="1:40">
      <c r="A635" s="80">
        <v>634</v>
      </c>
      <c r="B635" s="94"/>
      <c r="C635" s="95"/>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71"/>
      <c r="AJ635" s="71"/>
      <c r="AK635" s="71"/>
      <c r="AL635" s="26" t="str">
        <f t="shared" si="42"/>
        <v/>
      </c>
      <c r="AM635" s="26" t="str">
        <f t="shared" si="43"/>
        <v/>
      </c>
      <c r="AN635" s="24" t="str">
        <f t="shared" si="44"/>
        <v/>
      </c>
    </row>
    <row r="636" spans="1:40">
      <c r="A636" s="80">
        <v>635</v>
      </c>
      <c r="B636" s="94"/>
      <c r="C636" s="95"/>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c r="AI636" s="71"/>
      <c r="AJ636" s="71"/>
      <c r="AK636" s="71"/>
      <c r="AL636" s="26" t="str">
        <f t="shared" si="42"/>
        <v/>
      </c>
      <c r="AM636" s="26" t="str">
        <f t="shared" si="43"/>
        <v/>
      </c>
      <c r="AN636" s="24" t="str">
        <f t="shared" si="44"/>
        <v/>
      </c>
    </row>
    <row r="637" spans="1:40">
      <c r="A637" s="80">
        <v>636</v>
      </c>
      <c r="B637" s="94"/>
      <c r="C637" s="95"/>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71"/>
      <c r="AJ637" s="71"/>
      <c r="AK637" s="71"/>
      <c r="AL637" s="26" t="str">
        <f t="shared" si="42"/>
        <v/>
      </c>
      <c r="AM637" s="26" t="str">
        <f t="shared" si="43"/>
        <v/>
      </c>
      <c r="AN637" s="24" t="str">
        <f t="shared" si="44"/>
        <v/>
      </c>
    </row>
    <row r="638" spans="1:40">
      <c r="A638" s="80">
        <v>637</v>
      </c>
      <c r="B638" s="94"/>
      <c r="C638" s="95"/>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71"/>
      <c r="AJ638" s="71"/>
      <c r="AK638" s="71"/>
      <c r="AL638" s="26" t="str">
        <f t="shared" si="42"/>
        <v/>
      </c>
      <c r="AM638" s="26" t="str">
        <f t="shared" si="43"/>
        <v/>
      </c>
      <c r="AN638" s="24" t="str">
        <f t="shared" si="44"/>
        <v/>
      </c>
    </row>
    <row r="639" spans="1:40">
      <c r="A639" s="80">
        <v>638</v>
      </c>
      <c r="B639" s="94"/>
      <c r="C639" s="95"/>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71"/>
      <c r="AJ639" s="71"/>
      <c r="AK639" s="71"/>
      <c r="AL639" s="26" t="str">
        <f t="shared" si="42"/>
        <v/>
      </c>
      <c r="AM639" s="26" t="str">
        <f t="shared" si="43"/>
        <v/>
      </c>
      <c r="AN639" s="24" t="str">
        <f t="shared" si="44"/>
        <v/>
      </c>
    </row>
    <row r="640" spans="1:40">
      <c r="A640" s="80">
        <v>639</v>
      </c>
      <c r="B640" s="94"/>
      <c r="C640" s="95"/>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71"/>
      <c r="AJ640" s="71"/>
      <c r="AK640" s="71"/>
      <c r="AL640" s="26" t="str">
        <f t="shared" si="42"/>
        <v/>
      </c>
      <c r="AM640" s="26" t="str">
        <f t="shared" si="43"/>
        <v/>
      </c>
      <c r="AN640" s="24" t="str">
        <f t="shared" si="44"/>
        <v/>
      </c>
    </row>
    <row r="641" spans="1:40">
      <c r="A641" s="80">
        <v>640</v>
      </c>
      <c r="B641" s="94"/>
      <c r="C641" s="95"/>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71"/>
      <c r="AJ641" s="71"/>
      <c r="AK641" s="71"/>
      <c r="AL641" s="26" t="str">
        <f t="shared" si="42"/>
        <v/>
      </c>
      <c r="AM641" s="26" t="str">
        <f t="shared" si="43"/>
        <v/>
      </c>
      <c r="AN641" s="24" t="str">
        <f t="shared" si="44"/>
        <v/>
      </c>
    </row>
    <row r="642" spans="1:40">
      <c r="A642" s="80">
        <v>641</v>
      </c>
      <c r="B642" s="94"/>
      <c r="C642" s="95"/>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71"/>
      <c r="AJ642" s="71"/>
      <c r="AK642" s="71"/>
      <c r="AL642" s="26" t="str">
        <f t="shared" si="42"/>
        <v/>
      </c>
      <c r="AM642" s="26" t="str">
        <f t="shared" si="43"/>
        <v/>
      </c>
      <c r="AN642" s="24" t="str">
        <f t="shared" si="44"/>
        <v/>
      </c>
    </row>
    <row r="643" spans="1:40">
      <c r="A643" s="80">
        <v>642</v>
      </c>
      <c r="B643" s="94"/>
      <c r="C643" s="95"/>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71"/>
      <c r="AJ643" s="71"/>
      <c r="AK643" s="71"/>
      <c r="AL643" s="26" t="str">
        <f t="shared" si="42"/>
        <v/>
      </c>
      <c r="AM643" s="26" t="str">
        <f t="shared" si="43"/>
        <v/>
      </c>
      <c r="AN643" s="24" t="str">
        <f t="shared" si="44"/>
        <v/>
      </c>
    </row>
    <row r="644" spans="1:40">
      <c r="A644" s="80">
        <v>643</v>
      </c>
      <c r="B644" s="94"/>
      <c r="C644" s="95"/>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71"/>
      <c r="AJ644" s="71"/>
      <c r="AK644" s="71"/>
      <c r="AL644" s="26" t="str">
        <f t="shared" si="42"/>
        <v/>
      </c>
      <c r="AM644" s="26" t="str">
        <f t="shared" si="43"/>
        <v/>
      </c>
      <c r="AN644" s="24" t="str">
        <f t="shared" si="44"/>
        <v/>
      </c>
    </row>
    <row r="645" spans="1:40">
      <c r="A645" s="80">
        <v>644</v>
      </c>
      <c r="B645" s="94"/>
      <c r="C645" s="95"/>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c r="AI645" s="71"/>
      <c r="AJ645" s="71"/>
      <c r="AK645" s="71"/>
      <c r="AL645" s="26" t="str">
        <f t="shared" si="42"/>
        <v/>
      </c>
      <c r="AM645" s="26" t="str">
        <f t="shared" si="43"/>
        <v/>
      </c>
      <c r="AN645" s="24" t="str">
        <f t="shared" si="44"/>
        <v/>
      </c>
    </row>
    <row r="646" spans="1:40">
      <c r="A646" s="80">
        <v>645</v>
      </c>
      <c r="B646" s="94"/>
      <c r="C646" s="95"/>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71"/>
      <c r="AJ646" s="71"/>
      <c r="AK646" s="71"/>
      <c r="AL646" s="26" t="str">
        <f t="shared" si="42"/>
        <v/>
      </c>
      <c r="AM646" s="26" t="str">
        <f t="shared" si="43"/>
        <v/>
      </c>
      <c r="AN646" s="24" t="str">
        <f t="shared" si="44"/>
        <v/>
      </c>
    </row>
    <row r="647" spans="1:40">
      <c r="A647" s="80">
        <v>646</v>
      </c>
      <c r="B647" s="71"/>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71"/>
      <c r="AJ647" s="71"/>
      <c r="AK647" s="71"/>
      <c r="AL647" s="26" t="str">
        <f t="shared" si="42"/>
        <v/>
      </c>
      <c r="AM647" s="26" t="str">
        <f t="shared" si="43"/>
        <v/>
      </c>
      <c r="AN647" s="24" t="str">
        <f t="shared" si="44"/>
        <v/>
      </c>
    </row>
    <row r="648" spans="1:40">
      <c r="A648" s="80">
        <v>647</v>
      </c>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71"/>
      <c r="AJ648" s="71"/>
      <c r="AK648" s="71"/>
      <c r="AL648" s="26" t="str">
        <f t="shared" si="42"/>
        <v/>
      </c>
      <c r="AM648" s="26" t="str">
        <f t="shared" si="43"/>
        <v/>
      </c>
      <c r="AN648" s="24" t="str">
        <f t="shared" si="44"/>
        <v/>
      </c>
    </row>
    <row r="649" spans="1:40">
      <c r="A649" s="80">
        <v>648</v>
      </c>
      <c r="B649" s="71"/>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71"/>
      <c r="AJ649" s="71"/>
      <c r="AK649" s="71"/>
      <c r="AL649" s="26" t="str">
        <f t="shared" si="42"/>
        <v/>
      </c>
      <c r="AM649" s="26" t="str">
        <f t="shared" si="43"/>
        <v/>
      </c>
      <c r="AN649" s="24" t="str">
        <f t="shared" si="44"/>
        <v/>
      </c>
    </row>
    <row r="650" spans="1:40">
      <c r="A650" s="80">
        <v>649</v>
      </c>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71"/>
      <c r="AJ650" s="71"/>
      <c r="AK650" s="71"/>
      <c r="AL650" s="26" t="str">
        <f t="shared" si="42"/>
        <v/>
      </c>
      <c r="AM650" s="26" t="str">
        <f t="shared" si="43"/>
        <v/>
      </c>
      <c r="AN650" s="24" t="str">
        <f t="shared" si="44"/>
        <v/>
      </c>
    </row>
    <row r="651" spans="1:40">
      <c r="A651" s="80">
        <v>650</v>
      </c>
      <c r="B651" s="71"/>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71"/>
      <c r="AJ651" s="71"/>
      <c r="AK651" s="71"/>
      <c r="AL651" s="26" t="str">
        <f t="shared" si="42"/>
        <v/>
      </c>
      <c r="AM651" s="26" t="str">
        <f t="shared" si="43"/>
        <v/>
      </c>
      <c r="AN651" s="24" t="str">
        <f t="shared" si="44"/>
        <v/>
      </c>
    </row>
    <row r="652" spans="1:40">
      <c r="A652" s="80">
        <v>651</v>
      </c>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71"/>
      <c r="AJ652" s="71"/>
      <c r="AK652" s="71"/>
      <c r="AL652" s="26" t="str">
        <f t="shared" si="42"/>
        <v/>
      </c>
      <c r="AM652" s="26" t="str">
        <f t="shared" si="43"/>
        <v/>
      </c>
      <c r="AN652" s="24" t="str">
        <f t="shared" si="44"/>
        <v/>
      </c>
    </row>
    <row r="653" spans="1:40">
      <c r="A653" s="80">
        <v>652</v>
      </c>
      <c r="B653" s="71"/>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c r="AI653" s="71"/>
      <c r="AJ653" s="71"/>
      <c r="AK653" s="71"/>
      <c r="AL653" s="26" t="str">
        <f t="shared" si="42"/>
        <v/>
      </c>
      <c r="AM653" s="26" t="str">
        <f t="shared" si="43"/>
        <v/>
      </c>
      <c r="AN653" s="24" t="str">
        <f t="shared" si="44"/>
        <v/>
      </c>
    </row>
    <row r="654" spans="1:40">
      <c r="A654" s="80">
        <v>653</v>
      </c>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71"/>
      <c r="AJ654" s="71"/>
      <c r="AK654" s="71"/>
      <c r="AL654" s="26" t="str">
        <f t="shared" si="42"/>
        <v/>
      </c>
      <c r="AM654" s="26" t="str">
        <f t="shared" si="43"/>
        <v/>
      </c>
      <c r="AN654" s="24" t="str">
        <f t="shared" si="44"/>
        <v/>
      </c>
    </row>
    <row r="655" spans="1:40">
      <c r="A655" s="80">
        <v>654</v>
      </c>
      <c r="B655" s="71"/>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71"/>
      <c r="AJ655" s="71"/>
      <c r="AK655" s="71"/>
      <c r="AL655" s="26" t="str">
        <f t="shared" si="42"/>
        <v/>
      </c>
      <c r="AM655" s="26" t="str">
        <f t="shared" si="43"/>
        <v/>
      </c>
      <c r="AN655" s="24" t="str">
        <f t="shared" si="44"/>
        <v/>
      </c>
    </row>
    <row r="656" spans="1:40">
      <c r="A656" s="80">
        <v>655</v>
      </c>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71"/>
      <c r="AJ656" s="71"/>
      <c r="AK656" s="71"/>
      <c r="AL656" s="26" t="str">
        <f t="shared" si="42"/>
        <v/>
      </c>
      <c r="AM656" s="26" t="str">
        <f t="shared" si="43"/>
        <v/>
      </c>
      <c r="AN656" s="24" t="str">
        <f t="shared" si="44"/>
        <v/>
      </c>
    </row>
    <row r="657" spans="1:40">
      <c r="A657" s="80">
        <v>656</v>
      </c>
      <c r="B657" s="71"/>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71"/>
      <c r="AJ657" s="71"/>
      <c r="AK657" s="71"/>
      <c r="AL657" s="26" t="str">
        <f t="shared" si="42"/>
        <v/>
      </c>
      <c r="AM657" s="26" t="str">
        <f t="shared" si="43"/>
        <v/>
      </c>
      <c r="AN657" s="24" t="str">
        <f t="shared" si="44"/>
        <v/>
      </c>
    </row>
    <row r="658" spans="1:40">
      <c r="A658" s="80">
        <v>657</v>
      </c>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71"/>
      <c r="AJ658" s="71"/>
      <c r="AK658" s="71"/>
      <c r="AL658" s="26" t="str">
        <f t="shared" si="42"/>
        <v/>
      </c>
      <c r="AM658" s="26" t="str">
        <f t="shared" si="43"/>
        <v/>
      </c>
      <c r="AN658" s="24" t="str">
        <f t="shared" si="44"/>
        <v/>
      </c>
    </row>
    <row r="659" spans="1:40">
      <c r="A659" s="80">
        <v>658</v>
      </c>
      <c r="B659" s="71"/>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71"/>
      <c r="AJ659" s="71"/>
      <c r="AK659" s="71"/>
      <c r="AL659" s="26" t="str">
        <f t="shared" si="42"/>
        <v/>
      </c>
      <c r="AM659" s="26" t="str">
        <f t="shared" si="43"/>
        <v/>
      </c>
      <c r="AN659" s="24" t="str">
        <f t="shared" si="44"/>
        <v/>
      </c>
    </row>
    <row r="660" spans="1:40">
      <c r="A660" s="80">
        <v>659</v>
      </c>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71"/>
      <c r="AJ660" s="71"/>
      <c r="AK660" s="71"/>
      <c r="AL660" s="26" t="str">
        <f t="shared" si="42"/>
        <v/>
      </c>
      <c r="AM660" s="26" t="str">
        <f t="shared" si="43"/>
        <v/>
      </c>
      <c r="AN660" s="24" t="str">
        <f t="shared" si="44"/>
        <v/>
      </c>
    </row>
    <row r="661" spans="1:40">
      <c r="A661" s="80">
        <v>660</v>
      </c>
      <c r="B661" s="71"/>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c r="AD661" s="89"/>
      <c r="AE661" s="89"/>
      <c r="AF661" s="89"/>
      <c r="AG661" s="89"/>
      <c r="AH661" s="89"/>
      <c r="AI661" s="71"/>
      <c r="AJ661" s="71"/>
      <c r="AK661" s="71"/>
      <c r="AL661" s="26" t="str">
        <f t="shared" si="42"/>
        <v/>
      </c>
      <c r="AM661" s="26" t="str">
        <f t="shared" si="43"/>
        <v/>
      </c>
      <c r="AN661" s="24" t="str">
        <f t="shared" si="44"/>
        <v/>
      </c>
    </row>
    <row r="662" spans="1:40">
      <c r="A662" s="80">
        <v>661</v>
      </c>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c r="AI662" s="71"/>
      <c r="AJ662" s="71"/>
      <c r="AK662" s="71"/>
      <c r="AL662" s="26" t="str">
        <f t="shared" si="42"/>
        <v/>
      </c>
      <c r="AM662" s="26" t="str">
        <f t="shared" si="43"/>
        <v/>
      </c>
      <c r="AN662" s="24" t="str">
        <f t="shared" si="44"/>
        <v/>
      </c>
    </row>
    <row r="663" spans="1:40">
      <c r="A663" s="80">
        <v>662</v>
      </c>
      <c r="B663" s="71"/>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c r="AI663" s="71"/>
      <c r="AJ663" s="71"/>
      <c r="AK663" s="71"/>
      <c r="AL663" s="26" t="str">
        <f t="shared" si="42"/>
        <v/>
      </c>
      <c r="AM663" s="26" t="str">
        <f t="shared" si="43"/>
        <v/>
      </c>
      <c r="AN663" s="24" t="str">
        <f t="shared" si="44"/>
        <v/>
      </c>
    </row>
    <row r="664" spans="1:40">
      <c r="A664" s="80">
        <v>663</v>
      </c>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71"/>
      <c r="AJ664" s="71"/>
      <c r="AK664" s="71"/>
      <c r="AL664" s="26" t="str">
        <f t="shared" si="42"/>
        <v/>
      </c>
      <c r="AM664" s="26" t="str">
        <f t="shared" si="43"/>
        <v/>
      </c>
      <c r="AN664" s="24" t="str">
        <f t="shared" si="44"/>
        <v/>
      </c>
    </row>
    <row r="665" spans="1:40">
      <c r="A665" s="80">
        <v>664</v>
      </c>
      <c r="B665" s="71"/>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71"/>
      <c r="AJ665" s="71"/>
      <c r="AK665" s="71"/>
      <c r="AL665" s="26" t="str">
        <f t="shared" si="42"/>
        <v/>
      </c>
      <c r="AM665" s="26" t="str">
        <f t="shared" si="43"/>
        <v/>
      </c>
      <c r="AN665" s="24" t="str">
        <f t="shared" si="44"/>
        <v/>
      </c>
    </row>
    <row r="666" spans="1:40">
      <c r="A666" s="80">
        <v>665</v>
      </c>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71"/>
      <c r="AJ666" s="71"/>
      <c r="AK666" s="71"/>
      <c r="AL666" s="26" t="str">
        <f t="shared" si="42"/>
        <v/>
      </c>
      <c r="AM666" s="26" t="str">
        <f t="shared" si="43"/>
        <v/>
      </c>
      <c r="AN666" s="24" t="str">
        <f t="shared" si="44"/>
        <v/>
      </c>
    </row>
    <row r="667" spans="1:40">
      <c r="A667" s="80">
        <v>666</v>
      </c>
      <c r="B667" s="71"/>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71"/>
      <c r="AJ667" s="71"/>
      <c r="AK667" s="71"/>
      <c r="AL667" s="26" t="str">
        <f t="shared" si="42"/>
        <v/>
      </c>
      <c r="AM667" s="26" t="str">
        <f t="shared" si="43"/>
        <v/>
      </c>
      <c r="AN667" s="24" t="str">
        <f t="shared" si="44"/>
        <v/>
      </c>
    </row>
    <row r="668" spans="1:40">
      <c r="A668" s="80">
        <v>667</v>
      </c>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c r="AI668" s="71"/>
      <c r="AJ668" s="71"/>
      <c r="AK668" s="71"/>
      <c r="AL668" s="26" t="str">
        <f t="shared" si="42"/>
        <v/>
      </c>
      <c r="AM668" s="26" t="str">
        <f t="shared" si="43"/>
        <v/>
      </c>
      <c r="AN668" s="24" t="str">
        <f t="shared" si="44"/>
        <v/>
      </c>
    </row>
    <row r="669" spans="1:40">
      <c r="A669" s="80">
        <v>668</v>
      </c>
      <c r="B669" s="71"/>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71"/>
      <c r="AJ669" s="71"/>
      <c r="AK669" s="71"/>
      <c r="AL669" s="26" t="str">
        <f t="shared" si="42"/>
        <v/>
      </c>
      <c r="AM669" s="26" t="str">
        <f t="shared" si="43"/>
        <v/>
      </c>
      <c r="AN669" s="24" t="str">
        <f t="shared" si="44"/>
        <v/>
      </c>
    </row>
    <row r="670" spans="1:40">
      <c r="A670" s="80">
        <v>669</v>
      </c>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71"/>
      <c r="AJ670" s="71"/>
      <c r="AK670" s="71"/>
      <c r="AL670" s="26" t="str">
        <f t="shared" si="42"/>
        <v/>
      </c>
      <c r="AM670" s="26" t="str">
        <f t="shared" si="43"/>
        <v/>
      </c>
      <c r="AN670" s="24" t="str">
        <f t="shared" si="44"/>
        <v/>
      </c>
    </row>
    <row r="671" spans="1:40">
      <c r="A671" s="80">
        <v>670</v>
      </c>
      <c r="B671" s="71"/>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71"/>
      <c r="AJ671" s="71"/>
      <c r="AK671" s="71"/>
      <c r="AL671" s="26" t="str">
        <f t="shared" si="42"/>
        <v/>
      </c>
      <c r="AM671" s="26" t="str">
        <f t="shared" si="43"/>
        <v/>
      </c>
      <c r="AN671" s="24" t="str">
        <f t="shared" si="44"/>
        <v/>
      </c>
    </row>
    <row r="672" spans="1:40">
      <c r="A672" s="80">
        <v>671</v>
      </c>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71"/>
      <c r="AJ672" s="71"/>
      <c r="AK672" s="71"/>
      <c r="AL672" s="26" t="str">
        <f t="shared" si="42"/>
        <v/>
      </c>
      <c r="AM672" s="26" t="str">
        <f t="shared" si="43"/>
        <v/>
      </c>
      <c r="AN672" s="24" t="str">
        <f t="shared" si="44"/>
        <v/>
      </c>
    </row>
    <row r="673" spans="1:40">
      <c r="A673" s="80">
        <v>672</v>
      </c>
      <c r="B673" s="71"/>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71"/>
      <c r="AJ673" s="71"/>
      <c r="AK673" s="71"/>
      <c r="AL673" s="26" t="str">
        <f t="shared" si="42"/>
        <v/>
      </c>
      <c r="AM673" s="26" t="str">
        <f t="shared" si="43"/>
        <v/>
      </c>
      <c r="AN673" s="24" t="str">
        <f t="shared" si="44"/>
        <v/>
      </c>
    </row>
    <row r="674" spans="1:40">
      <c r="A674" s="80">
        <v>673</v>
      </c>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71"/>
      <c r="AJ674" s="71"/>
      <c r="AK674" s="71"/>
      <c r="AL674" s="26" t="str">
        <f t="shared" si="42"/>
        <v/>
      </c>
      <c r="AM674" s="26" t="str">
        <f t="shared" si="43"/>
        <v/>
      </c>
      <c r="AN674" s="24" t="str">
        <f t="shared" si="44"/>
        <v/>
      </c>
    </row>
    <row r="675" spans="1:40">
      <c r="A675" s="80">
        <v>674</v>
      </c>
      <c r="B675" s="71"/>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c r="AI675" s="71"/>
      <c r="AJ675" s="71"/>
      <c r="AK675" s="71"/>
      <c r="AL675" s="26" t="str">
        <f t="shared" si="42"/>
        <v/>
      </c>
      <c r="AM675" s="26" t="str">
        <f t="shared" si="43"/>
        <v/>
      </c>
      <c r="AN675" s="24" t="str">
        <f t="shared" si="44"/>
        <v/>
      </c>
    </row>
    <row r="676" spans="1:40">
      <c r="A676" s="80">
        <v>675</v>
      </c>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71"/>
      <c r="AJ676" s="71"/>
      <c r="AK676" s="71"/>
      <c r="AL676" s="26" t="str">
        <f t="shared" si="42"/>
        <v/>
      </c>
      <c r="AM676" s="26" t="str">
        <f t="shared" si="43"/>
        <v/>
      </c>
      <c r="AN676" s="24" t="str">
        <f t="shared" si="44"/>
        <v/>
      </c>
    </row>
    <row r="677" spans="1:40">
      <c r="A677" s="80">
        <v>676</v>
      </c>
      <c r="B677" s="71"/>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71"/>
      <c r="AJ677" s="71"/>
      <c r="AK677" s="71"/>
      <c r="AL677" s="26" t="str">
        <f t="shared" si="42"/>
        <v/>
      </c>
      <c r="AM677" s="26" t="str">
        <f t="shared" si="43"/>
        <v/>
      </c>
      <c r="AN677" s="24" t="str">
        <f t="shared" si="44"/>
        <v/>
      </c>
    </row>
    <row r="678" spans="1:40">
      <c r="A678" s="80">
        <v>677</v>
      </c>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71"/>
      <c r="AJ678" s="71"/>
      <c r="AK678" s="71"/>
      <c r="AL678" s="26" t="str">
        <f t="shared" si="42"/>
        <v/>
      </c>
      <c r="AM678" s="26" t="str">
        <f t="shared" si="43"/>
        <v/>
      </c>
      <c r="AN678" s="24" t="str">
        <f t="shared" si="44"/>
        <v/>
      </c>
    </row>
    <row r="679" spans="1:40">
      <c r="A679" s="80">
        <v>678</v>
      </c>
      <c r="B679" s="71"/>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71"/>
      <c r="AJ679" s="71"/>
      <c r="AK679" s="71"/>
      <c r="AL679" s="26" t="str">
        <f t="shared" si="42"/>
        <v/>
      </c>
      <c r="AM679" s="26" t="str">
        <f t="shared" si="43"/>
        <v/>
      </c>
      <c r="AN679" s="24" t="str">
        <f t="shared" si="44"/>
        <v/>
      </c>
    </row>
    <row r="680" spans="1:40">
      <c r="A680" s="80">
        <v>679</v>
      </c>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71"/>
      <c r="AJ680" s="71"/>
      <c r="AK680" s="71"/>
      <c r="AL680" s="26" t="str">
        <f t="shared" si="42"/>
        <v/>
      </c>
      <c r="AM680" s="26" t="str">
        <f t="shared" si="43"/>
        <v/>
      </c>
      <c r="AN680" s="24" t="str">
        <f t="shared" si="44"/>
        <v/>
      </c>
    </row>
    <row r="681" spans="1:40">
      <c r="A681" s="80">
        <v>680</v>
      </c>
      <c r="B681" s="71"/>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71"/>
      <c r="AJ681" s="71"/>
      <c r="AK681" s="71"/>
      <c r="AL681" s="26" t="str">
        <f t="shared" si="42"/>
        <v/>
      </c>
      <c r="AM681" s="26" t="str">
        <f t="shared" si="43"/>
        <v/>
      </c>
      <c r="AN681" s="24" t="str">
        <f t="shared" si="44"/>
        <v/>
      </c>
    </row>
    <row r="682" spans="1:40">
      <c r="A682" s="80">
        <v>681</v>
      </c>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71"/>
      <c r="AJ682" s="71"/>
      <c r="AK682" s="71"/>
      <c r="AL682" s="26" t="str">
        <f t="shared" si="42"/>
        <v/>
      </c>
      <c r="AM682" s="26" t="str">
        <f t="shared" si="43"/>
        <v/>
      </c>
      <c r="AN682" s="24" t="str">
        <f t="shared" si="44"/>
        <v/>
      </c>
    </row>
    <row r="683" spans="1:40">
      <c r="A683" s="80">
        <v>682</v>
      </c>
      <c r="B683" s="71"/>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71"/>
      <c r="AJ683" s="71"/>
      <c r="AK683" s="71"/>
      <c r="AL683" s="26" t="str">
        <f t="shared" si="42"/>
        <v/>
      </c>
      <c r="AM683" s="26" t="str">
        <f t="shared" si="43"/>
        <v/>
      </c>
      <c r="AN683" s="24" t="str">
        <f t="shared" si="44"/>
        <v/>
      </c>
    </row>
    <row r="684" spans="1:40">
      <c r="A684" s="80">
        <v>683</v>
      </c>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71"/>
      <c r="AJ684" s="71"/>
      <c r="AK684" s="71"/>
      <c r="AL684" s="26" t="str">
        <f t="shared" si="42"/>
        <v/>
      </c>
      <c r="AM684" s="26" t="str">
        <f t="shared" si="43"/>
        <v/>
      </c>
      <c r="AN684" s="24" t="str">
        <f t="shared" si="44"/>
        <v/>
      </c>
    </row>
    <row r="685" spans="1:40">
      <c r="A685" s="80">
        <v>684</v>
      </c>
      <c r="B685" s="71"/>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71"/>
      <c r="AJ685" s="71"/>
      <c r="AK685" s="71"/>
      <c r="AL685" s="26" t="str">
        <f t="shared" si="42"/>
        <v/>
      </c>
      <c r="AM685" s="26" t="str">
        <f t="shared" si="43"/>
        <v/>
      </c>
      <c r="AN685" s="24" t="str">
        <f t="shared" si="44"/>
        <v/>
      </c>
    </row>
    <row r="686" spans="1:40">
      <c r="A686" s="80">
        <v>685</v>
      </c>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71"/>
      <c r="AJ686" s="71"/>
      <c r="AK686" s="71"/>
      <c r="AL686" s="26" t="str">
        <f t="shared" si="42"/>
        <v/>
      </c>
      <c r="AM686" s="26" t="str">
        <f t="shared" si="43"/>
        <v/>
      </c>
      <c r="AN686" s="24" t="str">
        <f t="shared" si="44"/>
        <v/>
      </c>
    </row>
    <row r="687" spans="1:40">
      <c r="A687" s="80">
        <v>686</v>
      </c>
      <c r="B687" s="71"/>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71"/>
      <c r="AJ687" s="71"/>
      <c r="AK687" s="71"/>
      <c r="AL687" s="26" t="str">
        <f t="shared" si="42"/>
        <v/>
      </c>
      <c r="AM687" s="26" t="str">
        <f t="shared" si="43"/>
        <v/>
      </c>
      <c r="AN687" s="24" t="str">
        <f t="shared" si="44"/>
        <v/>
      </c>
    </row>
    <row r="688" spans="1:40">
      <c r="A688" s="80">
        <v>687</v>
      </c>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71"/>
      <c r="AJ688" s="71"/>
      <c r="AK688" s="71"/>
      <c r="AL688" s="26" t="str">
        <f t="shared" si="42"/>
        <v/>
      </c>
      <c r="AM688" s="26" t="str">
        <f t="shared" si="43"/>
        <v/>
      </c>
      <c r="AN688" s="24" t="str">
        <f t="shared" si="44"/>
        <v/>
      </c>
    </row>
    <row r="689" spans="1:40">
      <c r="A689" s="80">
        <v>688</v>
      </c>
      <c r="B689" s="71"/>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71"/>
      <c r="AJ689" s="71"/>
      <c r="AK689" s="71"/>
      <c r="AL689" s="26" t="str">
        <f t="shared" si="42"/>
        <v/>
      </c>
      <c r="AM689" s="26" t="str">
        <f t="shared" si="43"/>
        <v/>
      </c>
      <c r="AN689" s="24" t="str">
        <f t="shared" si="44"/>
        <v/>
      </c>
    </row>
    <row r="690" spans="1:40">
      <c r="A690" s="80">
        <v>689</v>
      </c>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71"/>
      <c r="AJ690" s="71"/>
      <c r="AK690" s="71"/>
      <c r="AL690" s="26" t="str">
        <f t="shared" si="42"/>
        <v/>
      </c>
      <c r="AM690" s="26" t="str">
        <f t="shared" si="43"/>
        <v/>
      </c>
      <c r="AN690" s="24" t="str">
        <f t="shared" si="44"/>
        <v/>
      </c>
    </row>
    <row r="691" spans="1:40">
      <c r="A691" s="80">
        <v>690</v>
      </c>
      <c r="B691" s="71"/>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71"/>
      <c r="AJ691" s="71"/>
      <c r="AK691" s="71"/>
      <c r="AL691" s="26" t="str">
        <f t="shared" si="42"/>
        <v/>
      </c>
      <c r="AM691" s="26" t="str">
        <f t="shared" si="43"/>
        <v/>
      </c>
      <c r="AN691" s="24" t="str">
        <f t="shared" si="44"/>
        <v/>
      </c>
    </row>
    <row r="692" spans="1:40">
      <c r="A692" s="80">
        <v>691</v>
      </c>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71"/>
      <c r="AJ692" s="71"/>
      <c r="AK692" s="71"/>
      <c r="AL692" s="26" t="str">
        <f t="shared" si="42"/>
        <v/>
      </c>
      <c r="AM692" s="26" t="str">
        <f t="shared" si="43"/>
        <v/>
      </c>
      <c r="AN692" s="24" t="str">
        <f t="shared" si="44"/>
        <v/>
      </c>
    </row>
    <row r="693" spans="1:40">
      <c r="A693" s="80">
        <v>692</v>
      </c>
      <c r="B693" s="71"/>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71"/>
      <c r="AJ693" s="71"/>
      <c r="AK693" s="71"/>
      <c r="AL693" s="26" t="str">
        <f t="shared" si="42"/>
        <v/>
      </c>
      <c r="AM693" s="26" t="str">
        <f t="shared" si="43"/>
        <v/>
      </c>
      <c r="AN693" s="24" t="str">
        <f t="shared" si="44"/>
        <v/>
      </c>
    </row>
    <row r="694" spans="1:40">
      <c r="A694" s="80">
        <v>693</v>
      </c>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c r="AI694" s="71"/>
      <c r="AJ694" s="71"/>
      <c r="AK694" s="71"/>
      <c r="AL694" s="26" t="str">
        <f t="shared" ref="AL694:AL757" si="45">IF(E694="","",E694+F694/60+24)</f>
        <v/>
      </c>
      <c r="AM694" s="26" t="str">
        <f t="shared" ref="AM694:AM757" si="46">IF(G694="","",G694+H694/60)</f>
        <v/>
      </c>
      <c r="AN694" s="24" t="str">
        <f t="shared" ref="AN694:AN757" si="47">IF(OR(E694="",G694=""),"",AL694-AM694)</f>
        <v/>
      </c>
    </row>
    <row r="695" spans="1:40">
      <c r="A695" s="80">
        <v>694</v>
      </c>
      <c r="B695" s="71"/>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71"/>
      <c r="AJ695" s="71"/>
      <c r="AK695" s="71"/>
      <c r="AL695" s="26" t="str">
        <f t="shared" si="45"/>
        <v/>
      </c>
      <c r="AM695" s="26" t="str">
        <f t="shared" si="46"/>
        <v/>
      </c>
      <c r="AN695" s="24" t="str">
        <f t="shared" si="47"/>
        <v/>
      </c>
    </row>
    <row r="696" spans="1:40">
      <c r="A696" s="80">
        <v>695</v>
      </c>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71"/>
      <c r="AJ696" s="71"/>
      <c r="AK696" s="71"/>
      <c r="AL696" s="26" t="str">
        <f t="shared" si="45"/>
        <v/>
      </c>
      <c r="AM696" s="26" t="str">
        <f t="shared" si="46"/>
        <v/>
      </c>
      <c r="AN696" s="24" t="str">
        <f t="shared" si="47"/>
        <v/>
      </c>
    </row>
    <row r="697" spans="1:40">
      <c r="A697" s="80">
        <v>696</v>
      </c>
      <c r="B697" s="71"/>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71"/>
      <c r="AJ697" s="71"/>
      <c r="AK697" s="71"/>
      <c r="AL697" s="26" t="str">
        <f t="shared" si="45"/>
        <v/>
      </c>
      <c r="AM697" s="26" t="str">
        <f t="shared" si="46"/>
        <v/>
      </c>
      <c r="AN697" s="24" t="str">
        <f t="shared" si="47"/>
        <v/>
      </c>
    </row>
    <row r="698" spans="1:40">
      <c r="A698" s="80">
        <v>697</v>
      </c>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71"/>
      <c r="AJ698" s="71"/>
      <c r="AK698" s="71"/>
      <c r="AL698" s="26" t="str">
        <f t="shared" si="45"/>
        <v/>
      </c>
      <c r="AM698" s="26" t="str">
        <f t="shared" si="46"/>
        <v/>
      </c>
      <c r="AN698" s="24" t="str">
        <f t="shared" si="47"/>
        <v/>
      </c>
    </row>
    <row r="699" spans="1:40">
      <c r="A699" s="80">
        <v>698</v>
      </c>
      <c r="B699" s="71"/>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71"/>
      <c r="AJ699" s="71"/>
      <c r="AK699" s="71"/>
      <c r="AL699" s="26" t="str">
        <f t="shared" si="45"/>
        <v/>
      </c>
      <c r="AM699" s="26" t="str">
        <f t="shared" si="46"/>
        <v/>
      </c>
      <c r="AN699" s="24" t="str">
        <f t="shared" si="47"/>
        <v/>
      </c>
    </row>
    <row r="700" spans="1:40">
      <c r="A700" s="80">
        <v>699</v>
      </c>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71"/>
      <c r="AJ700" s="71"/>
      <c r="AK700" s="71"/>
      <c r="AL700" s="26" t="str">
        <f t="shared" si="45"/>
        <v/>
      </c>
      <c r="AM700" s="26" t="str">
        <f t="shared" si="46"/>
        <v/>
      </c>
      <c r="AN700" s="24" t="str">
        <f t="shared" si="47"/>
        <v/>
      </c>
    </row>
    <row r="701" spans="1:40">
      <c r="A701" s="80">
        <v>700</v>
      </c>
      <c r="B701" s="71"/>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c r="AI701" s="71"/>
      <c r="AJ701" s="71"/>
      <c r="AK701" s="71"/>
      <c r="AL701" s="26" t="str">
        <f t="shared" si="45"/>
        <v/>
      </c>
      <c r="AM701" s="26" t="str">
        <f t="shared" si="46"/>
        <v/>
      </c>
      <c r="AN701" s="24" t="str">
        <f t="shared" si="47"/>
        <v/>
      </c>
    </row>
    <row r="702" spans="1:40">
      <c r="A702" s="80">
        <v>701</v>
      </c>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71"/>
      <c r="AJ702" s="71"/>
      <c r="AK702" s="71"/>
      <c r="AL702" s="26" t="str">
        <f t="shared" si="45"/>
        <v/>
      </c>
      <c r="AM702" s="26" t="str">
        <f t="shared" si="46"/>
        <v/>
      </c>
      <c r="AN702" s="24" t="str">
        <f t="shared" si="47"/>
        <v/>
      </c>
    </row>
    <row r="703" spans="1:40">
      <c r="A703" s="80">
        <v>702</v>
      </c>
      <c r="B703" s="71"/>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71"/>
      <c r="AJ703" s="71"/>
      <c r="AK703" s="71"/>
      <c r="AL703" s="26" t="str">
        <f t="shared" si="45"/>
        <v/>
      </c>
      <c r="AM703" s="26" t="str">
        <f t="shared" si="46"/>
        <v/>
      </c>
      <c r="AN703" s="24" t="str">
        <f t="shared" si="47"/>
        <v/>
      </c>
    </row>
    <row r="704" spans="1:40">
      <c r="A704" s="80">
        <v>703</v>
      </c>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71"/>
      <c r="AJ704" s="71"/>
      <c r="AK704" s="71"/>
      <c r="AL704" s="26" t="str">
        <f t="shared" si="45"/>
        <v/>
      </c>
      <c r="AM704" s="26" t="str">
        <f t="shared" si="46"/>
        <v/>
      </c>
      <c r="AN704" s="24" t="str">
        <f t="shared" si="47"/>
        <v/>
      </c>
    </row>
    <row r="705" spans="1:40">
      <c r="A705" s="80">
        <v>704</v>
      </c>
      <c r="B705" s="71"/>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71"/>
      <c r="AJ705" s="71"/>
      <c r="AK705" s="71"/>
      <c r="AL705" s="26" t="str">
        <f t="shared" si="45"/>
        <v/>
      </c>
      <c r="AM705" s="26" t="str">
        <f t="shared" si="46"/>
        <v/>
      </c>
      <c r="AN705" s="24" t="str">
        <f t="shared" si="47"/>
        <v/>
      </c>
    </row>
    <row r="706" spans="1:40">
      <c r="A706" s="80">
        <v>705</v>
      </c>
      <c r="B706" s="89"/>
      <c r="C706" s="89"/>
      <c r="D706" s="89"/>
      <c r="E706" s="71"/>
      <c r="F706" s="71"/>
      <c r="G706" s="71"/>
      <c r="H706" s="71"/>
      <c r="I706" s="71"/>
      <c r="J706" s="71"/>
      <c r="K706" s="71"/>
      <c r="L706" s="89"/>
      <c r="M706" s="89"/>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26" t="str">
        <f t="shared" si="45"/>
        <v/>
      </c>
      <c r="AM706" s="26" t="str">
        <f t="shared" si="46"/>
        <v/>
      </c>
      <c r="AN706" s="24" t="str">
        <f t="shared" si="47"/>
        <v/>
      </c>
    </row>
    <row r="707" spans="1:40">
      <c r="A707" s="80">
        <v>706</v>
      </c>
      <c r="B707" s="71"/>
      <c r="C707" s="89"/>
      <c r="D707" s="89"/>
      <c r="E707" s="71"/>
      <c r="F707" s="71"/>
      <c r="G707" s="71"/>
      <c r="H707" s="71"/>
      <c r="I707" s="71"/>
      <c r="J707" s="71"/>
      <c r="K707" s="71"/>
      <c r="L707" s="89"/>
      <c r="M707" s="89"/>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26" t="str">
        <f t="shared" si="45"/>
        <v/>
      </c>
      <c r="AM707" s="26" t="str">
        <f t="shared" si="46"/>
        <v/>
      </c>
      <c r="AN707" s="24" t="str">
        <f t="shared" si="47"/>
        <v/>
      </c>
    </row>
    <row r="708" spans="1:40">
      <c r="A708" s="80">
        <v>707</v>
      </c>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71"/>
      <c r="AJ708" s="71"/>
      <c r="AK708" s="71"/>
      <c r="AL708" s="26" t="str">
        <f t="shared" si="45"/>
        <v/>
      </c>
      <c r="AM708" s="26" t="str">
        <f t="shared" si="46"/>
        <v/>
      </c>
      <c r="AN708" s="24" t="str">
        <f t="shared" si="47"/>
        <v/>
      </c>
    </row>
    <row r="709" spans="1:40">
      <c r="A709" s="80">
        <v>708</v>
      </c>
      <c r="B709" s="71"/>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71"/>
      <c r="AJ709" s="71"/>
      <c r="AK709" s="71"/>
      <c r="AL709" s="26" t="str">
        <f t="shared" si="45"/>
        <v/>
      </c>
      <c r="AM709" s="26" t="str">
        <f t="shared" si="46"/>
        <v/>
      </c>
      <c r="AN709" s="24" t="str">
        <f t="shared" si="47"/>
        <v/>
      </c>
    </row>
    <row r="710" spans="1:40">
      <c r="A710" s="80">
        <v>709</v>
      </c>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71"/>
      <c r="AJ710" s="71"/>
      <c r="AK710" s="71"/>
      <c r="AL710" s="26" t="str">
        <f t="shared" si="45"/>
        <v/>
      </c>
      <c r="AM710" s="26" t="str">
        <f t="shared" si="46"/>
        <v/>
      </c>
      <c r="AN710" s="24" t="str">
        <f t="shared" si="47"/>
        <v/>
      </c>
    </row>
    <row r="711" spans="1:40">
      <c r="A711" s="80">
        <v>710</v>
      </c>
      <c r="B711" s="71"/>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c r="AI711" s="71"/>
      <c r="AJ711" s="71"/>
      <c r="AK711" s="71"/>
      <c r="AL711" s="26" t="str">
        <f t="shared" si="45"/>
        <v/>
      </c>
      <c r="AM711" s="26" t="str">
        <f t="shared" si="46"/>
        <v/>
      </c>
      <c r="AN711" s="24" t="str">
        <f t="shared" si="47"/>
        <v/>
      </c>
    </row>
    <row r="712" spans="1:40">
      <c r="A712" s="80">
        <v>711</v>
      </c>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71"/>
      <c r="AJ712" s="71"/>
      <c r="AK712" s="71"/>
      <c r="AL712" s="26" t="str">
        <f t="shared" si="45"/>
        <v/>
      </c>
      <c r="AM712" s="26" t="str">
        <f t="shared" si="46"/>
        <v/>
      </c>
      <c r="AN712" s="24" t="str">
        <f t="shared" si="47"/>
        <v/>
      </c>
    </row>
    <row r="713" spans="1:40">
      <c r="A713" s="80">
        <v>712</v>
      </c>
      <c r="B713" s="71"/>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71"/>
      <c r="AJ713" s="71"/>
      <c r="AK713" s="71"/>
      <c r="AL713" s="26" t="str">
        <f t="shared" si="45"/>
        <v/>
      </c>
      <c r="AM713" s="26" t="str">
        <f t="shared" si="46"/>
        <v/>
      </c>
      <c r="AN713" s="24" t="str">
        <f t="shared" si="47"/>
        <v/>
      </c>
    </row>
    <row r="714" spans="1:40">
      <c r="A714" s="80">
        <v>713</v>
      </c>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71"/>
      <c r="AJ714" s="71"/>
      <c r="AK714" s="71"/>
      <c r="AL714" s="26" t="str">
        <f t="shared" si="45"/>
        <v/>
      </c>
      <c r="AM714" s="26" t="str">
        <f t="shared" si="46"/>
        <v/>
      </c>
      <c r="AN714" s="24" t="str">
        <f t="shared" si="47"/>
        <v/>
      </c>
    </row>
    <row r="715" spans="1:40">
      <c r="A715" s="80">
        <v>714</v>
      </c>
      <c r="B715" s="71"/>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71"/>
      <c r="AJ715" s="71"/>
      <c r="AK715" s="71"/>
      <c r="AL715" s="26" t="str">
        <f t="shared" si="45"/>
        <v/>
      </c>
      <c r="AM715" s="26" t="str">
        <f t="shared" si="46"/>
        <v/>
      </c>
      <c r="AN715" s="24" t="str">
        <f t="shared" si="47"/>
        <v/>
      </c>
    </row>
    <row r="716" spans="1:40">
      <c r="A716" s="80">
        <v>715</v>
      </c>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71"/>
      <c r="AJ716" s="71"/>
      <c r="AK716" s="71"/>
      <c r="AL716" s="26" t="str">
        <f t="shared" si="45"/>
        <v/>
      </c>
      <c r="AM716" s="26" t="str">
        <f t="shared" si="46"/>
        <v/>
      </c>
      <c r="AN716" s="24" t="str">
        <f t="shared" si="47"/>
        <v/>
      </c>
    </row>
    <row r="717" spans="1:40">
      <c r="A717" s="80">
        <v>716</v>
      </c>
      <c r="B717" s="71"/>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71"/>
      <c r="AJ717" s="71"/>
      <c r="AK717" s="71"/>
      <c r="AL717" s="26" t="str">
        <f t="shared" si="45"/>
        <v/>
      </c>
      <c r="AM717" s="26" t="str">
        <f t="shared" si="46"/>
        <v/>
      </c>
      <c r="AN717" s="24" t="str">
        <f t="shared" si="47"/>
        <v/>
      </c>
    </row>
    <row r="718" spans="1:40">
      <c r="A718" s="80">
        <v>717</v>
      </c>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71"/>
      <c r="AJ718" s="71"/>
      <c r="AK718" s="71"/>
      <c r="AL718" s="26" t="str">
        <f t="shared" si="45"/>
        <v/>
      </c>
      <c r="AM718" s="26" t="str">
        <f t="shared" si="46"/>
        <v/>
      </c>
      <c r="AN718" s="24" t="str">
        <f t="shared" si="47"/>
        <v/>
      </c>
    </row>
    <row r="719" spans="1:40">
      <c r="A719" s="80">
        <v>718</v>
      </c>
      <c r="B719" s="71"/>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71"/>
      <c r="AJ719" s="71"/>
      <c r="AK719" s="71"/>
      <c r="AL719" s="26" t="str">
        <f t="shared" si="45"/>
        <v/>
      </c>
      <c r="AM719" s="26" t="str">
        <f t="shared" si="46"/>
        <v/>
      </c>
      <c r="AN719" s="24" t="str">
        <f t="shared" si="47"/>
        <v/>
      </c>
    </row>
    <row r="720" spans="1:40">
      <c r="A720" s="80">
        <v>719</v>
      </c>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71"/>
      <c r="AJ720" s="71"/>
      <c r="AK720" s="71"/>
      <c r="AL720" s="26" t="str">
        <f t="shared" si="45"/>
        <v/>
      </c>
      <c r="AM720" s="26" t="str">
        <f t="shared" si="46"/>
        <v/>
      </c>
      <c r="AN720" s="24" t="str">
        <f t="shared" si="47"/>
        <v/>
      </c>
    </row>
    <row r="721" spans="1:40">
      <c r="A721" s="80">
        <v>720</v>
      </c>
      <c r="B721" s="71"/>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c r="AI721" s="71"/>
      <c r="AJ721" s="71"/>
      <c r="AK721" s="71"/>
      <c r="AL721" s="26" t="str">
        <f t="shared" si="45"/>
        <v/>
      </c>
      <c r="AM721" s="26" t="str">
        <f t="shared" si="46"/>
        <v/>
      </c>
      <c r="AN721" s="24" t="str">
        <f t="shared" si="47"/>
        <v/>
      </c>
    </row>
    <row r="722" spans="1:40">
      <c r="A722" s="80">
        <v>721</v>
      </c>
      <c r="B722" s="92"/>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71"/>
      <c r="AJ722" s="71"/>
      <c r="AK722" s="71"/>
      <c r="AL722" s="26" t="str">
        <f t="shared" si="45"/>
        <v/>
      </c>
      <c r="AM722" s="26" t="str">
        <f t="shared" si="46"/>
        <v/>
      </c>
      <c r="AN722" s="24" t="str">
        <f t="shared" si="47"/>
        <v/>
      </c>
    </row>
    <row r="723" spans="1:40">
      <c r="A723" s="80">
        <v>722</v>
      </c>
      <c r="B723" s="92"/>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71"/>
      <c r="AJ723" s="71"/>
      <c r="AK723" s="71"/>
      <c r="AL723" s="26" t="str">
        <f t="shared" si="45"/>
        <v/>
      </c>
      <c r="AM723" s="26" t="str">
        <f t="shared" si="46"/>
        <v/>
      </c>
      <c r="AN723" s="24" t="str">
        <f t="shared" si="47"/>
        <v/>
      </c>
    </row>
    <row r="724" spans="1:40">
      <c r="A724" s="80">
        <v>723</v>
      </c>
      <c r="B724" s="92"/>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71"/>
      <c r="AJ724" s="71"/>
      <c r="AK724" s="71"/>
      <c r="AL724" s="26" t="str">
        <f t="shared" si="45"/>
        <v/>
      </c>
      <c r="AM724" s="26" t="str">
        <f t="shared" si="46"/>
        <v/>
      </c>
      <c r="AN724" s="24" t="str">
        <f t="shared" si="47"/>
        <v/>
      </c>
    </row>
    <row r="725" spans="1:40">
      <c r="A725" s="80">
        <v>724</v>
      </c>
      <c r="B725" s="92"/>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71"/>
      <c r="AJ725" s="71"/>
      <c r="AK725" s="71"/>
      <c r="AL725" s="26" t="str">
        <f t="shared" si="45"/>
        <v/>
      </c>
      <c r="AM725" s="26" t="str">
        <f t="shared" si="46"/>
        <v/>
      </c>
      <c r="AN725" s="24" t="str">
        <f t="shared" si="47"/>
        <v/>
      </c>
    </row>
    <row r="726" spans="1:40">
      <c r="A726" s="80">
        <v>725</v>
      </c>
      <c r="B726" s="92"/>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71"/>
      <c r="AJ726" s="71"/>
      <c r="AK726" s="71"/>
      <c r="AL726" s="26" t="str">
        <f t="shared" si="45"/>
        <v/>
      </c>
      <c r="AM726" s="26" t="str">
        <f t="shared" si="46"/>
        <v/>
      </c>
      <c r="AN726" s="24" t="str">
        <f t="shared" si="47"/>
        <v/>
      </c>
    </row>
    <row r="727" spans="1:40">
      <c r="A727" s="80">
        <v>726</v>
      </c>
      <c r="B727" s="92"/>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71"/>
      <c r="AJ727" s="71"/>
      <c r="AK727" s="71"/>
      <c r="AL727" s="26" t="str">
        <f t="shared" si="45"/>
        <v/>
      </c>
      <c r="AM727" s="26" t="str">
        <f t="shared" si="46"/>
        <v/>
      </c>
      <c r="AN727" s="24" t="str">
        <f t="shared" si="47"/>
        <v/>
      </c>
    </row>
    <row r="728" spans="1:40">
      <c r="A728" s="80">
        <v>727</v>
      </c>
      <c r="B728" s="92"/>
      <c r="C728" s="89"/>
      <c r="D728" s="89"/>
      <c r="E728" s="71"/>
      <c r="F728" s="71"/>
      <c r="G728" s="71"/>
      <c r="H728" s="71"/>
      <c r="I728" s="71"/>
      <c r="J728" s="71"/>
      <c r="K728" s="71"/>
      <c r="L728" s="71"/>
      <c r="M728" s="89"/>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26" t="str">
        <f t="shared" si="45"/>
        <v/>
      </c>
      <c r="AM728" s="26" t="str">
        <f t="shared" si="46"/>
        <v/>
      </c>
      <c r="AN728" s="24" t="str">
        <f t="shared" si="47"/>
        <v/>
      </c>
    </row>
    <row r="729" spans="1:40">
      <c r="A729" s="80">
        <v>728</v>
      </c>
      <c r="B729" s="92"/>
      <c r="C729" s="89"/>
      <c r="D729" s="89"/>
      <c r="E729" s="71"/>
      <c r="F729" s="71"/>
      <c r="G729" s="71"/>
      <c r="H729" s="71"/>
      <c r="I729" s="71"/>
      <c r="J729" s="71"/>
      <c r="K729" s="71"/>
      <c r="L729" s="71"/>
      <c r="M729" s="89"/>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26" t="str">
        <f t="shared" si="45"/>
        <v/>
      </c>
      <c r="AM729" s="26" t="str">
        <f t="shared" si="46"/>
        <v/>
      </c>
      <c r="AN729" s="24" t="str">
        <f t="shared" si="47"/>
        <v/>
      </c>
    </row>
    <row r="730" spans="1:40">
      <c r="A730" s="80">
        <v>729</v>
      </c>
      <c r="B730" s="92"/>
      <c r="C730" s="89"/>
      <c r="D730" s="89"/>
      <c r="E730" s="71"/>
      <c r="F730" s="71"/>
      <c r="G730" s="71"/>
      <c r="H730" s="71"/>
      <c r="I730" s="71"/>
      <c r="J730" s="71"/>
      <c r="K730" s="71"/>
      <c r="L730" s="71"/>
      <c r="M730" s="89"/>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26" t="str">
        <f t="shared" si="45"/>
        <v/>
      </c>
      <c r="AM730" s="26" t="str">
        <f t="shared" si="46"/>
        <v/>
      </c>
      <c r="AN730" s="24" t="str">
        <f t="shared" si="47"/>
        <v/>
      </c>
    </row>
    <row r="731" spans="1:40">
      <c r="A731" s="80">
        <v>730</v>
      </c>
      <c r="B731" s="92"/>
      <c r="C731" s="89"/>
      <c r="D731" s="89"/>
      <c r="E731" s="71"/>
      <c r="F731" s="71"/>
      <c r="G731" s="71"/>
      <c r="H731" s="71"/>
      <c r="I731" s="71"/>
      <c r="J731" s="71"/>
      <c r="K731" s="71"/>
      <c r="L731" s="71"/>
      <c r="M731" s="89"/>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26" t="str">
        <f t="shared" si="45"/>
        <v/>
      </c>
      <c r="AM731" s="26" t="str">
        <f t="shared" si="46"/>
        <v/>
      </c>
      <c r="AN731" s="24" t="str">
        <f t="shared" si="47"/>
        <v/>
      </c>
    </row>
    <row r="732" spans="1:40">
      <c r="A732" s="80">
        <v>731</v>
      </c>
      <c r="B732" s="92"/>
      <c r="C732" s="89"/>
      <c r="D732" s="89"/>
      <c r="E732" s="71"/>
      <c r="F732" s="71"/>
      <c r="G732" s="71"/>
      <c r="H732" s="71"/>
      <c r="I732" s="71"/>
      <c r="J732" s="71"/>
      <c r="K732" s="71"/>
      <c r="L732" s="71"/>
      <c r="M732" s="89"/>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26" t="str">
        <f t="shared" si="45"/>
        <v/>
      </c>
      <c r="AM732" s="26" t="str">
        <f t="shared" si="46"/>
        <v/>
      </c>
      <c r="AN732" s="24" t="str">
        <f t="shared" si="47"/>
        <v/>
      </c>
    </row>
    <row r="733" spans="1:40">
      <c r="A733" s="80">
        <v>732</v>
      </c>
      <c r="B733" s="92"/>
      <c r="C733" s="89"/>
      <c r="D733" s="89"/>
      <c r="E733" s="71"/>
      <c r="F733" s="71"/>
      <c r="G733" s="71"/>
      <c r="H733" s="71"/>
      <c r="I733" s="71"/>
      <c r="J733" s="71"/>
      <c r="K733" s="71"/>
      <c r="L733" s="71"/>
      <c r="M733" s="89"/>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26" t="str">
        <f t="shared" si="45"/>
        <v/>
      </c>
      <c r="AM733" s="26" t="str">
        <f t="shared" si="46"/>
        <v/>
      </c>
      <c r="AN733" s="24" t="str">
        <f t="shared" si="47"/>
        <v/>
      </c>
    </row>
    <row r="734" spans="1:40">
      <c r="A734" s="80">
        <v>733</v>
      </c>
      <c r="B734" s="92"/>
      <c r="C734" s="89"/>
      <c r="D734" s="89"/>
      <c r="E734" s="71"/>
      <c r="F734" s="71"/>
      <c r="G734" s="71"/>
      <c r="H734" s="71"/>
      <c r="I734" s="71"/>
      <c r="J734" s="71"/>
      <c r="K734" s="71"/>
      <c r="L734" s="71"/>
      <c r="M734" s="89"/>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26" t="str">
        <f t="shared" si="45"/>
        <v/>
      </c>
      <c r="AM734" s="26" t="str">
        <f t="shared" si="46"/>
        <v/>
      </c>
      <c r="AN734" s="24" t="str">
        <f t="shared" si="47"/>
        <v/>
      </c>
    </row>
    <row r="735" spans="1:40">
      <c r="A735" s="80">
        <v>734</v>
      </c>
      <c r="B735" s="92"/>
      <c r="C735" s="89"/>
      <c r="D735" s="89"/>
      <c r="E735" s="71"/>
      <c r="F735" s="71"/>
      <c r="G735" s="71"/>
      <c r="H735" s="71"/>
      <c r="I735" s="71"/>
      <c r="J735" s="71"/>
      <c r="K735" s="71"/>
      <c r="L735" s="71"/>
      <c r="M735" s="89"/>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26" t="str">
        <f t="shared" si="45"/>
        <v/>
      </c>
      <c r="AM735" s="26" t="str">
        <f t="shared" si="46"/>
        <v/>
      </c>
      <c r="AN735" s="24" t="str">
        <f t="shared" si="47"/>
        <v/>
      </c>
    </row>
    <row r="736" spans="1:40">
      <c r="A736" s="80">
        <v>735</v>
      </c>
      <c r="B736" s="92"/>
      <c r="C736" s="89"/>
      <c r="D736" s="89"/>
      <c r="E736" s="71"/>
      <c r="F736" s="71"/>
      <c r="G736" s="71"/>
      <c r="H736" s="71"/>
      <c r="I736" s="71"/>
      <c r="J736" s="71"/>
      <c r="K736" s="71"/>
      <c r="L736" s="71"/>
      <c r="M736" s="89"/>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26" t="str">
        <f t="shared" si="45"/>
        <v/>
      </c>
      <c r="AM736" s="26" t="str">
        <f t="shared" si="46"/>
        <v/>
      </c>
      <c r="AN736" s="24" t="str">
        <f t="shared" si="47"/>
        <v/>
      </c>
    </row>
    <row r="737" spans="1:40">
      <c r="A737" s="80">
        <v>736</v>
      </c>
      <c r="B737" s="92"/>
      <c r="C737" s="89"/>
      <c r="D737" s="89"/>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26" t="str">
        <f t="shared" si="45"/>
        <v/>
      </c>
      <c r="AM737" s="26" t="str">
        <f t="shared" si="46"/>
        <v/>
      </c>
      <c r="AN737" s="24" t="str">
        <f t="shared" si="47"/>
        <v/>
      </c>
    </row>
    <row r="738" spans="1:40">
      <c r="A738" s="80">
        <v>737</v>
      </c>
      <c r="B738" s="92"/>
      <c r="C738" s="89"/>
      <c r="D738" s="89"/>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26" t="str">
        <f t="shared" si="45"/>
        <v/>
      </c>
      <c r="AM738" s="26" t="str">
        <f t="shared" si="46"/>
        <v/>
      </c>
      <c r="AN738" s="24" t="str">
        <f t="shared" si="47"/>
        <v/>
      </c>
    </row>
    <row r="739" spans="1:40">
      <c r="A739" s="80">
        <v>738</v>
      </c>
      <c r="B739" s="92"/>
      <c r="C739" s="89"/>
      <c r="D739" s="89"/>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26" t="str">
        <f t="shared" si="45"/>
        <v/>
      </c>
      <c r="AM739" s="26" t="str">
        <f t="shared" si="46"/>
        <v/>
      </c>
      <c r="AN739" s="24" t="str">
        <f t="shared" si="47"/>
        <v/>
      </c>
    </row>
    <row r="740" spans="1:40">
      <c r="A740" s="80">
        <v>739</v>
      </c>
      <c r="B740" s="92"/>
      <c r="C740" s="89"/>
      <c r="D740" s="89"/>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26" t="str">
        <f t="shared" si="45"/>
        <v/>
      </c>
      <c r="AM740" s="26" t="str">
        <f t="shared" si="46"/>
        <v/>
      </c>
      <c r="AN740" s="24" t="str">
        <f t="shared" si="47"/>
        <v/>
      </c>
    </row>
    <row r="741" spans="1:40">
      <c r="A741" s="80">
        <v>740</v>
      </c>
      <c r="B741" s="92"/>
      <c r="C741" s="89"/>
      <c r="D741" s="89"/>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26" t="str">
        <f t="shared" si="45"/>
        <v/>
      </c>
      <c r="AM741" s="26" t="str">
        <f t="shared" si="46"/>
        <v/>
      </c>
      <c r="AN741" s="24" t="str">
        <f t="shared" si="47"/>
        <v/>
      </c>
    </row>
    <row r="742" spans="1:40">
      <c r="A742" s="80">
        <v>741</v>
      </c>
      <c r="B742" s="92"/>
      <c r="C742" s="89"/>
      <c r="D742" s="89"/>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26" t="str">
        <f t="shared" si="45"/>
        <v/>
      </c>
      <c r="AM742" s="26" t="str">
        <f t="shared" si="46"/>
        <v/>
      </c>
      <c r="AN742" s="24" t="str">
        <f t="shared" si="47"/>
        <v/>
      </c>
    </row>
    <row r="743" spans="1:40">
      <c r="A743" s="80">
        <v>742</v>
      </c>
      <c r="B743" s="92"/>
      <c r="C743" s="89"/>
      <c r="D743" s="89"/>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26" t="str">
        <f t="shared" si="45"/>
        <v/>
      </c>
      <c r="AM743" s="26" t="str">
        <f t="shared" si="46"/>
        <v/>
      </c>
      <c r="AN743" s="24" t="str">
        <f t="shared" si="47"/>
        <v/>
      </c>
    </row>
    <row r="744" spans="1:40">
      <c r="A744" s="80">
        <v>743</v>
      </c>
      <c r="B744" s="92"/>
      <c r="C744" s="89"/>
      <c r="D744" s="89"/>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26" t="str">
        <f t="shared" si="45"/>
        <v/>
      </c>
      <c r="AM744" s="26" t="str">
        <f t="shared" si="46"/>
        <v/>
      </c>
      <c r="AN744" s="24" t="str">
        <f t="shared" si="47"/>
        <v/>
      </c>
    </row>
    <row r="745" spans="1:40">
      <c r="A745" s="80">
        <v>744</v>
      </c>
      <c r="B745" s="92"/>
      <c r="C745" s="89"/>
      <c r="D745" s="89"/>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26" t="str">
        <f t="shared" si="45"/>
        <v/>
      </c>
      <c r="AM745" s="26" t="str">
        <f t="shared" si="46"/>
        <v/>
      </c>
      <c r="AN745" s="24" t="str">
        <f t="shared" si="47"/>
        <v/>
      </c>
    </row>
    <row r="746" spans="1:40">
      <c r="A746" s="80">
        <v>745</v>
      </c>
      <c r="B746" s="92"/>
      <c r="C746" s="89"/>
      <c r="D746" s="89"/>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26" t="str">
        <f t="shared" si="45"/>
        <v/>
      </c>
      <c r="AM746" s="26" t="str">
        <f t="shared" si="46"/>
        <v/>
      </c>
      <c r="AN746" s="24" t="str">
        <f t="shared" si="47"/>
        <v/>
      </c>
    </row>
    <row r="747" spans="1:40">
      <c r="A747" s="80">
        <v>746</v>
      </c>
      <c r="B747" s="92"/>
      <c r="C747" s="89"/>
      <c r="D747" s="89"/>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26" t="str">
        <f t="shared" si="45"/>
        <v/>
      </c>
      <c r="AM747" s="26" t="str">
        <f t="shared" si="46"/>
        <v/>
      </c>
      <c r="AN747" s="24" t="str">
        <f t="shared" si="47"/>
        <v/>
      </c>
    </row>
    <row r="748" spans="1:40">
      <c r="A748" s="80">
        <v>747</v>
      </c>
      <c r="B748" s="92"/>
      <c r="C748" s="89"/>
      <c r="D748" s="89"/>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26" t="str">
        <f t="shared" si="45"/>
        <v/>
      </c>
      <c r="AM748" s="26" t="str">
        <f t="shared" si="46"/>
        <v/>
      </c>
      <c r="AN748" s="24" t="str">
        <f t="shared" si="47"/>
        <v/>
      </c>
    </row>
    <row r="749" spans="1:40">
      <c r="A749" s="80">
        <v>748</v>
      </c>
      <c r="B749" s="92"/>
      <c r="C749" s="89"/>
      <c r="D749" s="89"/>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26" t="str">
        <f t="shared" si="45"/>
        <v/>
      </c>
      <c r="AM749" s="26" t="str">
        <f t="shared" si="46"/>
        <v/>
      </c>
      <c r="AN749" s="24" t="str">
        <f t="shared" si="47"/>
        <v/>
      </c>
    </row>
    <row r="750" spans="1:40">
      <c r="A750" s="80">
        <v>749</v>
      </c>
      <c r="B750" s="92"/>
      <c r="C750" s="89"/>
      <c r="D750" s="89"/>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26" t="str">
        <f t="shared" si="45"/>
        <v/>
      </c>
      <c r="AM750" s="26" t="str">
        <f t="shared" si="46"/>
        <v/>
      </c>
      <c r="AN750" s="24" t="str">
        <f t="shared" si="47"/>
        <v/>
      </c>
    </row>
    <row r="751" spans="1:40">
      <c r="A751" s="80">
        <v>750</v>
      </c>
      <c r="B751" s="92"/>
      <c r="C751" s="89"/>
      <c r="D751" s="89"/>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26" t="str">
        <f t="shared" si="45"/>
        <v/>
      </c>
      <c r="AM751" s="26" t="str">
        <f t="shared" si="46"/>
        <v/>
      </c>
      <c r="AN751" s="24" t="str">
        <f t="shared" si="47"/>
        <v/>
      </c>
    </row>
    <row r="752" spans="1:40">
      <c r="A752" s="80">
        <v>751</v>
      </c>
      <c r="B752" s="92"/>
      <c r="C752" s="89"/>
      <c r="D752" s="89"/>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26" t="str">
        <f t="shared" si="45"/>
        <v/>
      </c>
      <c r="AM752" s="26" t="str">
        <f t="shared" si="46"/>
        <v/>
      </c>
      <c r="AN752" s="24" t="str">
        <f t="shared" si="47"/>
        <v/>
      </c>
    </row>
    <row r="753" spans="1:40">
      <c r="A753" s="80">
        <v>752</v>
      </c>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71"/>
      <c r="AJ753" s="71"/>
      <c r="AK753" s="71"/>
      <c r="AL753" s="26" t="str">
        <f t="shared" si="45"/>
        <v/>
      </c>
      <c r="AM753" s="26" t="str">
        <f t="shared" si="46"/>
        <v/>
      </c>
      <c r="AN753" s="24" t="str">
        <f t="shared" si="47"/>
        <v/>
      </c>
    </row>
    <row r="754" spans="1:40">
      <c r="A754" s="80">
        <v>753</v>
      </c>
      <c r="B754" s="71"/>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71"/>
      <c r="AJ754" s="71"/>
      <c r="AK754" s="71"/>
      <c r="AL754" s="26" t="str">
        <f t="shared" si="45"/>
        <v/>
      </c>
      <c r="AM754" s="26" t="str">
        <f t="shared" si="46"/>
        <v/>
      </c>
      <c r="AN754" s="24" t="str">
        <f t="shared" si="47"/>
        <v/>
      </c>
    </row>
    <row r="755" spans="1:40">
      <c r="A755" s="80">
        <v>754</v>
      </c>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71"/>
      <c r="AJ755" s="71"/>
      <c r="AK755" s="71"/>
      <c r="AL755" s="26" t="str">
        <f t="shared" si="45"/>
        <v/>
      </c>
      <c r="AM755" s="26" t="str">
        <f t="shared" si="46"/>
        <v/>
      </c>
      <c r="AN755" s="24" t="str">
        <f t="shared" si="47"/>
        <v/>
      </c>
    </row>
    <row r="756" spans="1:40">
      <c r="A756" s="80">
        <v>755</v>
      </c>
      <c r="B756" s="71"/>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71"/>
      <c r="AJ756" s="71"/>
      <c r="AK756" s="71"/>
      <c r="AL756" s="26" t="str">
        <f t="shared" si="45"/>
        <v/>
      </c>
      <c r="AM756" s="26" t="str">
        <f t="shared" si="46"/>
        <v/>
      </c>
      <c r="AN756" s="24" t="str">
        <f t="shared" si="47"/>
        <v/>
      </c>
    </row>
    <row r="757" spans="1:40">
      <c r="A757" s="80">
        <v>756</v>
      </c>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71"/>
      <c r="AJ757" s="71"/>
      <c r="AK757" s="71"/>
      <c r="AL757" s="26" t="str">
        <f t="shared" si="45"/>
        <v/>
      </c>
      <c r="AM757" s="26" t="str">
        <f t="shared" si="46"/>
        <v/>
      </c>
      <c r="AN757" s="24" t="str">
        <f t="shared" si="47"/>
        <v/>
      </c>
    </row>
    <row r="758" spans="1:40">
      <c r="A758" s="80">
        <v>757</v>
      </c>
      <c r="B758" s="71"/>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71"/>
      <c r="AJ758" s="71"/>
      <c r="AK758" s="71"/>
      <c r="AL758" s="26" t="str">
        <f t="shared" ref="AL758:AL821" si="48">IF(E758="","",E758+F758/60+24)</f>
        <v/>
      </c>
      <c r="AM758" s="26" t="str">
        <f t="shared" ref="AM758:AM821" si="49">IF(G758="","",G758+H758/60)</f>
        <v/>
      </c>
      <c r="AN758" s="24" t="str">
        <f t="shared" ref="AN758:AN821" si="50">IF(OR(E758="",G758=""),"",AL758-AM758)</f>
        <v/>
      </c>
    </row>
    <row r="759" spans="1:40">
      <c r="A759" s="80">
        <v>758</v>
      </c>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71"/>
      <c r="AJ759" s="71"/>
      <c r="AK759" s="71"/>
      <c r="AL759" s="26" t="str">
        <f t="shared" si="48"/>
        <v/>
      </c>
      <c r="AM759" s="26" t="str">
        <f t="shared" si="49"/>
        <v/>
      </c>
      <c r="AN759" s="24" t="str">
        <f t="shared" si="50"/>
        <v/>
      </c>
    </row>
    <row r="760" spans="1:40">
      <c r="A760" s="80">
        <v>759</v>
      </c>
      <c r="B760" s="71"/>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71"/>
      <c r="AJ760" s="71"/>
      <c r="AK760" s="71"/>
      <c r="AL760" s="26" t="str">
        <f t="shared" si="48"/>
        <v/>
      </c>
      <c r="AM760" s="26" t="str">
        <f t="shared" si="49"/>
        <v/>
      </c>
      <c r="AN760" s="24" t="str">
        <f t="shared" si="50"/>
        <v/>
      </c>
    </row>
    <row r="761" spans="1:40">
      <c r="A761" s="80">
        <v>760</v>
      </c>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71"/>
      <c r="AJ761" s="71"/>
      <c r="AK761" s="71"/>
      <c r="AL761" s="26" t="str">
        <f t="shared" si="48"/>
        <v/>
      </c>
      <c r="AM761" s="26" t="str">
        <f t="shared" si="49"/>
        <v/>
      </c>
      <c r="AN761" s="24" t="str">
        <f t="shared" si="50"/>
        <v/>
      </c>
    </row>
    <row r="762" spans="1:40">
      <c r="A762" s="80">
        <v>761</v>
      </c>
      <c r="B762" s="71"/>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71"/>
      <c r="AJ762" s="71"/>
      <c r="AK762" s="71"/>
      <c r="AL762" s="26" t="str">
        <f t="shared" si="48"/>
        <v/>
      </c>
      <c r="AM762" s="26" t="str">
        <f t="shared" si="49"/>
        <v/>
      </c>
      <c r="AN762" s="24" t="str">
        <f t="shared" si="50"/>
        <v/>
      </c>
    </row>
    <row r="763" spans="1:40">
      <c r="A763" s="80">
        <v>762</v>
      </c>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71"/>
      <c r="AJ763" s="71"/>
      <c r="AK763" s="71"/>
      <c r="AL763" s="26" t="str">
        <f t="shared" si="48"/>
        <v/>
      </c>
      <c r="AM763" s="26" t="str">
        <f t="shared" si="49"/>
        <v/>
      </c>
      <c r="AN763" s="24" t="str">
        <f t="shared" si="50"/>
        <v/>
      </c>
    </row>
    <row r="764" spans="1:40">
      <c r="A764" s="80">
        <v>763</v>
      </c>
      <c r="B764" s="71"/>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71"/>
      <c r="AJ764" s="71"/>
      <c r="AK764" s="71"/>
      <c r="AL764" s="26" t="str">
        <f t="shared" si="48"/>
        <v/>
      </c>
      <c r="AM764" s="26" t="str">
        <f t="shared" si="49"/>
        <v/>
      </c>
      <c r="AN764" s="24" t="str">
        <f t="shared" si="50"/>
        <v/>
      </c>
    </row>
    <row r="765" spans="1:40">
      <c r="A765" s="80">
        <v>764</v>
      </c>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71"/>
      <c r="AJ765" s="71"/>
      <c r="AK765" s="71"/>
      <c r="AL765" s="26" t="str">
        <f t="shared" si="48"/>
        <v/>
      </c>
      <c r="AM765" s="26" t="str">
        <f t="shared" si="49"/>
        <v/>
      </c>
      <c r="AN765" s="24" t="str">
        <f t="shared" si="50"/>
        <v/>
      </c>
    </row>
    <row r="766" spans="1:40">
      <c r="A766" s="80">
        <v>765</v>
      </c>
      <c r="B766" s="71"/>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71"/>
      <c r="AJ766" s="71"/>
      <c r="AK766" s="71"/>
      <c r="AL766" s="26" t="str">
        <f t="shared" si="48"/>
        <v/>
      </c>
      <c r="AM766" s="26" t="str">
        <f t="shared" si="49"/>
        <v/>
      </c>
      <c r="AN766" s="24" t="str">
        <f t="shared" si="50"/>
        <v/>
      </c>
    </row>
    <row r="767" spans="1:40">
      <c r="A767" s="80">
        <v>766</v>
      </c>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71"/>
      <c r="AJ767" s="71"/>
      <c r="AK767" s="71"/>
      <c r="AL767" s="26" t="str">
        <f t="shared" si="48"/>
        <v/>
      </c>
      <c r="AM767" s="26" t="str">
        <f t="shared" si="49"/>
        <v/>
      </c>
      <c r="AN767" s="24" t="str">
        <f t="shared" si="50"/>
        <v/>
      </c>
    </row>
    <row r="768" spans="1:40">
      <c r="A768" s="80">
        <v>767</v>
      </c>
      <c r="B768" s="71"/>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71"/>
      <c r="AJ768" s="71"/>
      <c r="AK768" s="71"/>
      <c r="AL768" s="26" t="str">
        <f t="shared" si="48"/>
        <v/>
      </c>
      <c r="AM768" s="26" t="str">
        <f t="shared" si="49"/>
        <v/>
      </c>
      <c r="AN768" s="24" t="str">
        <f t="shared" si="50"/>
        <v/>
      </c>
    </row>
    <row r="769" spans="1:40">
      <c r="A769" s="80">
        <v>768</v>
      </c>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71"/>
      <c r="AJ769" s="71"/>
      <c r="AK769" s="71"/>
      <c r="AL769" s="26" t="str">
        <f t="shared" si="48"/>
        <v/>
      </c>
      <c r="AM769" s="26" t="str">
        <f t="shared" si="49"/>
        <v/>
      </c>
      <c r="AN769" s="24" t="str">
        <f t="shared" si="50"/>
        <v/>
      </c>
    </row>
    <row r="770" spans="1:40">
      <c r="A770" s="80">
        <v>769</v>
      </c>
      <c r="B770" s="71"/>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71"/>
      <c r="AJ770" s="71"/>
      <c r="AK770" s="71"/>
      <c r="AL770" s="26" t="str">
        <f t="shared" si="48"/>
        <v/>
      </c>
      <c r="AM770" s="26" t="str">
        <f t="shared" si="49"/>
        <v/>
      </c>
      <c r="AN770" s="24" t="str">
        <f t="shared" si="50"/>
        <v/>
      </c>
    </row>
    <row r="771" spans="1:40">
      <c r="A771" s="80">
        <v>770</v>
      </c>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71"/>
      <c r="AJ771" s="71"/>
      <c r="AK771" s="71"/>
      <c r="AL771" s="26" t="str">
        <f t="shared" si="48"/>
        <v/>
      </c>
      <c r="AM771" s="26" t="str">
        <f t="shared" si="49"/>
        <v/>
      </c>
      <c r="AN771" s="24" t="str">
        <f t="shared" si="50"/>
        <v/>
      </c>
    </row>
    <row r="772" spans="1:40">
      <c r="A772" s="80">
        <v>771</v>
      </c>
      <c r="B772" s="71"/>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71"/>
      <c r="AJ772" s="71"/>
      <c r="AK772" s="71"/>
      <c r="AL772" s="26" t="str">
        <f t="shared" si="48"/>
        <v/>
      </c>
      <c r="AM772" s="26" t="str">
        <f t="shared" si="49"/>
        <v/>
      </c>
      <c r="AN772" s="24" t="str">
        <f t="shared" si="50"/>
        <v/>
      </c>
    </row>
    <row r="773" spans="1:40">
      <c r="A773" s="80">
        <v>772</v>
      </c>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71"/>
      <c r="AJ773" s="71"/>
      <c r="AK773" s="71"/>
      <c r="AL773" s="26" t="str">
        <f t="shared" si="48"/>
        <v/>
      </c>
      <c r="AM773" s="26" t="str">
        <f t="shared" si="49"/>
        <v/>
      </c>
      <c r="AN773" s="24" t="str">
        <f t="shared" si="50"/>
        <v/>
      </c>
    </row>
    <row r="774" spans="1:40">
      <c r="A774" s="80">
        <v>773</v>
      </c>
      <c r="B774" s="71"/>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71"/>
      <c r="AJ774" s="71"/>
      <c r="AK774" s="71"/>
      <c r="AL774" s="26" t="str">
        <f t="shared" si="48"/>
        <v/>
      </c>
      <c r="AM774" s="26" t="str">
        <f t="shared" si="49"/>
        <v/>
      </c>
      <c r="AN774" s="24" t="str">
        <f t="shared" si="50"/>
        <v/>
      </c>
    </row>
    <row r="775" spans="1:40">
      <c r="A775" s="80">
        <v>774</v>
      </c>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71"/>
      <c r="AJ775" s="71"/>
      <c r="AK775" s="71"/>
      <c r="AL775" s="26" t="str">
        <f t="shared" si="48"/>
        <v/>
      </c>
      <c r="AM775" s="26" t="str">
        <f t="shared" si="49"/>
        <v/>
      </c>
      <c r="AN775" s="24" t="str">
        <f t="shared" si="50"/>
        <v/>
      </c>
    </row>
    <row r="776" spans="1:40">
      <c r="A776" s="80">
        <v>775</v>
      </c>
      <c r="B776" s="71"/>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71"/>
      <c r="AJ776" s="71"/>
      <c r="AK776" s="71"/>
      <c r="AL776" s="26" t="str">
        <f t="shared" si="48"/>
        <v/>
      </c>
      <c r="AM776" s="26" t="str">
        <f t="shared" si="49"/>
        <v/>
      </c>
      <c r="AN776" s="24" t="str">
        <f t="shared" si="50"/>
        <v/>
      </c>
    </row>
    <row r="777" spans="1:40">
      <c r="A777" s="80">
        <v>776</v>
      </c>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71"/>
      <c r="AJ777" s="71"/>
      <c r="AK777" s="71"/>
      <c r="AL777" s="26" t="str">
        <f t="shared" si="48"/>
        <v/>
      </c>
      <c r="AM777" s="26" t="str">
        <f t="shared" si="49"/>
        <v/>
      </c>
      <c r="AN777" s="24" t="str">
        <f t="shared" si="50"/>
        <v/>
      </c>
    </row>
    <row r="778" spans="1:40">
      <c r="A778" s="80">
        <v>777</v>
      </c>
      <c r="B778" s="71"/>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71"/>
      <c r="AJ778" s="71"/>
      <c r="AK778" s="71"/>
      <c r="AL778" s="26" t="str">
        <f t="shared" si="48"/>
        <v/>
      </c>
      <c r="AM778" s="26" t="str">
        <f t="shared" si="49"/>
        <v/>
      </c>
      <c r="AN778" s="24" t="str">
        <f t="shared" si="50"/>
        <v/>
      </c>
    </row>
    <row r="779" spans="1:40">
      <c r="A779" s="80">
        <v>778</v>
      </c>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71"/>
      <c r="AJ779" s="71"/>
      <c r="AK779" s="71"/>
      <c r="AL779" s="26" t="str">
        <f t="shared" si="48"/>
        <v/>
      </c>
      <c r="AM779" s="26" t="str">
        <f t="shared" si="49"/>
        <v/>
      </c>
      <c r="AN779" s="24" t="str">
        <f t="shared" si="50"/>
        <v/>
      </c>
    </row>
    <row r="780" spans="1:40">
      <c r="A780" s="80">
        <v>779</v>
      </c>
      <c r="B780" s="71"/>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71"/>
      <c r="AJ780" s="71"/>
      <c r="AK780" s="71"/>
      <c r="AL780" s="26" t="str">
        <f t="shared" si="48"/>
        <v/>
      </c>
      <c r="AM780" s="26" t="str">
        <f t="shared" si="49"/>
        <v/>
      </c>
      <c r="AN780" s="24" t="str">
        <f t="shared" si="50"/>
        <v/>
      </c>
    </row>
    <row r="781" spans="1:40">
      <c r="A781" s="80">
        <v>780</v>
      </c>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71"/>
      <c r="AJ781" s="71"/>
      <c r="AK781" s="71"/>
      <c r="AL781" s="26" t="str">
        <f t="shared" si="48"/>
        <v/>
      </c>
      <c r="AM781" s="26" t="str">
        <f t="shared" si="49"/>
        <v/>
      </c>
      <c r="AN781" s="24" t="str">
        <f t="shared" si="50"/>
        <v/>
      </c>
    </row>
    <row r="782" spans="1:40">
      <c r="A782" s="80">
        <v>781</v>
      </c>
      <c r="B782" s="71"/>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71"/>
      <c r="AJ782" s="71"/>
      <c r="AK782" s="71"/>
      <c r="AL782" s="26" t="str">
        <f t="shared" si="48"/>
        <v/>
      </c>
      <c r="AM782" s="26" t="str">
        <f t="shared" si="49"/>
        <v/>
      </c>
      <c r="AN782" s="24" t="str">
        <f t="shared" si="50"/>
        <v/>
      </c>
    </row>
    <row r="783" spans="1:40">
      <c r="A783" s="80">
        <v>782</v>
      </c>
      <c r="B783" s="71"/>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71"/>
      <c r="AJ783" s="71"/>
      <c r="AK783" s="71"/>
      <c r="AL783" s="26" t="str">
        <f t="shared" si="48"/>
        <v/>
      </c>
      <c r="AM783" s="26" t="str">
        <f t="shared" si="49"/>
        <v/>
      </c>
      <c r="AN783" s="24" t="str">
        <f t="shared" si="50"/>
        <v/>
      </c>
    </row>
    <row r="784" spans="1:40">
      <c r="A784" s="80">
        <v>783</v>
      </c>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71"/>
      <c r="AJ784" s="71"/>
      <c r="AK784" s="71"/>
      <c r="AL784" s="26" t="str">
        <f t="shared" si="48"/>
        <v/>
      </c>
      <c r="AM784" s="26" t="str">
        <f t="shared" si="49"/>
        <v/>
      </c>
      <c r="AN784" s="24" t="str">
        <f t="shared" si="50"/>
        <v/>
      </c>
    </row>
    <row r="785" spans="1:40">
      <c r="A785" s="80">
        <v>784</v>
      </c>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71"/>
      <c r="AJ785" s="71"/>
      <c r="AK785" s="71"/>
      <c r="AL785" s="26" t="str">
        <f t="shared" si="48"/>
        <v/>
      </c>
      <c r="AM785" s="26" t="str">
        <f t="shared" si="49"/>
        <v/>
      </c>
      <c r="AN785" s="24" t="str">
        <f t="shared" si="50"/>
        <v/>
      </c>
    </row>
    <row r="786" spans="1:40">
      <c r="A786" s="80">
        <v>785</v>
      </c>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71"/>
      <c r="AJ786" s="71"/>
      <c r="AK786" s="71"/>
      <c r="AL786" s="26" t="str">
        <f t="shared" si="48"/>
        <v/>
      </c>
      <c r="AM786" s="26" t="str">
        <f t="shared" si="49"/>
        <v/>
      </c>
      <c r="AN786" s="24" t="str">
        <f t="shared" si="50"/>
        <v/>
      </c>
    </row>
    <row r="787" spans="1:40">
      <c r="A787" s="80">
        <v>786</v>
      </c>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71"/>
      <c r="AJ787" s="71"/>
      <c r="AK787" s="71"/>
      <c r="AL787" s="26" t="str">
        <f t="shared" si="48"/>
        <v/>
      </c>
      <c r="AM787" s="26" t="str">
        <f t="shared" si="49"/>
        <v/>
      </c>
      <c r="AN787" s="24" t="str">
        <f t="shared" si="50"/>
        <v/>
      </c>
    </row>
    <row r="788" spans="1:40">
      <c r="A788" s="80">
        <v>787</v>
      </c>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71"/>
      <c r="AJ788" s="71"/>
      <c r="AK788" s="71"/>
      <c r="AL788" s="26" t="str">
        <f t="shared" si="48"/>
        <v/>
      </c>
      <c r="AM788" s="26" t="str">
        <f t="shared" si="49"/>
        <v/>
      </c>
      <c r="AN788" s="24" t="str">
        <f t="shared" si="50"/>
        <v/>
      </c>
    </row>
    <row r="789" spans="1:40">
      <c r="A789" s="80">
        <v>788</v>
      </c>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71"/>
      <c r="AJ789" s="71"/>
      <c r="AK789" s="71"/>
      <c r="AL789" s="26" t="str">
        <f t="shared" si="48"/>
        <v/>
      </c>
      <c r="AM789" s="26" t="str">
        <f t="shared" si="49"/>
        <v/>
      </c>
      <c r="AN789" s="24" t="str">
        <f t="shared" si="50"/>
        <v/>
      </c>
    </row>
    <row r="790" spans="1:40">
      <c r="A790" s="80">
        <v>789</v>
      </c>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71"/>
      <c r="AJ790" s="71"/>
      <c r="AK790" s="71"/>
      <c r="AL790" s="26" t="str">
        <f t="shared" si="48"/>
        <v/>
      </c>
      <c r="AM790" s="26" t="str">
        <f t="shared" si="49"/>
        <v/>
      </c>
      <c r="AN790" s="24" t="str">
        <f t="shared" si="50"/>
        <v/>
      </c>
    </row>
    <row r="791" spans="1:40">
      <c r="A791" s="80">
        <v>790</v>
      </c>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71"/>
      <c r="AJ791" s="71"/>
      <c r="AK791" s="71"/>
      <c r="AL791" s="26" t="str">
        <f t="shared" si="48"/>
        <v/>
      </c>
      <c r="AM791" s="26" t="str">
        <f t="shared" si="49"/>
        <v/>
      </c>
      <c r="AN791" s="24" t="str">
        <f t="shared" si="50"/>
        <v/>
      </c>
    </row>
    <row r="792" spans="1:40">
      <c r="A792" s="80">
        <v>791</v>
      </c>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71"/>
      <c r="AJ792" s="71"/>
      <c r="AK792" s="71"/>
      <c r="AL792" s="26" t="str">
        <f t="shared" si="48"/>
        <v/>
      </c>
      <c r="AM792" s="26" t="str">
        <f t="shared" si="49"/>
        <v/>
      </c>
      <c r="AN792" s="24" t="str">
        <f t="shared" si="50"/>
        <v/>
      </c>
    </row>
    <row r="793" spans="1:40">
      <c r="A793" s="80">
        <v>792</v>
      </c>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71"/>
      <c r="AJ793" s="71"/>
      <c r="AK793" s="71"/>
      <c r="AL793" s="26" t="str">
        <f t="shared" si="48"/>
        <v/>
      </c>
      <c r="AM793" s="26" t="str">
        <f t="shared" si="49"/>
        <v/>
      </c>
      <c r="AN793" s="24" t="str">
        <f t="shared" si="50"/>
        <v/>
      </c>
    </row>
    <row r="794" spans="1:40">
      <c r="A794" s="80">
        <v>793</v>
      </c>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71"/>
      <c r="AJ794" s="71"/>
      <c r="AK794" s="71"/>
      <c r="AL794" s="26" t="str">
        <f t="shared" si="48"/>
        <v/>
      </c>
      <c r="AM794" s="26" t="str">
        <f t="shared" si="49"/>
        <v/>
      </c>
      <c r="AN794" s="24" t="str">
        <f t="shared" si="50"/>
        <v/>
      </c>
    </row>
    <row r="795" spans="1:40">
      <c r="A795" s="80">
        <v>794</v>
      </c>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71"/>
      <c r="AJ795" s="71"/>
      <c r="AK795" s="71"/>
      <c r="AL795" s="26" t="str">
        <f t="shared" si="48"/>
        <v/>
      </c>
      <c r="AM795" s="26" t="str">
        <f t="shared" si="49"/>
        <v/>
      </c>
      <c r="AN795" s="24" t="str">
        <f t="shared" si="50"/>
        <v/>
      </c>
    </row>
    <row r="796" spans="1:40">
      <c r="A796" s="80">
        <v>795</v>
      </c>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71"/>
      <c r="AJ796" s="71"/>
      <c r="AK796" s="71"/>
      <c r="AL796" s="26" t="str">
        <f t="shared" si="48"/>
        <v/>
      </c>
      <c r="AM796" s="26" t="str">
        <f t="shared" si="49"/>
        <v/>
      </c>
      <c r="AN796" s="24" t="str">
        <f t="shared" si="50"/>
        <v/>
      </c>
    </row>
    <row r="797" spans="1:40">
      <c r="A797" s="80">
        <v>796</v>
      </c>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71"/>
      <c r="AJ797" s="71"/>
      <c r="AK797" s="71"/>
      <c r="AL797" s="26" t="str">
        <f t="shared" si="48"/>
        <v/>
      </c>
      <c r="AM797" s="26" t="str">
        <f t="shared" si="49"/>
        <v/>
      </c>
      <c r="AN797" s="24" t="str">
        <f t="shared" si="50"/>
        <v/>
      </c>
    </row>
    <row r="798" spans="1:40">
      <c r="A798" s="80">
        <v>797</v>
      </c>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71"/>
      <c r="AJ798" s="71"/>
      <c r="AK798" s="71"/>
      <c r="AL798" s="26" t="str">
        <f t="shared" si="48"/>
        <v/>
      </c>
      <c r="AM798" s="26" t="str">
        <f t="shared" si="49"/>
        <v/>
      </c>
      <c r="AN798" s="24" t="str">
        <f t="shared" si="50"/>
        <v/>
      </c>
    </row>
    <row r="799" spans="1:40">
      <c r="A799" s="80">
        <v>798</v>
      </c>
      <c r="B799" s="92"/>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71"/>
      <c r="AJ799" s="71"/>
      <c r="AK799" s="71"/>
      <c r="AL799" s="26" t="str">
        <f t="shared" si="48"/>
        <v/>
      </c>
      <c r="AM799" s="26" t="str">
        <f t="shared" si="49"/>
        <v/>
      </c>
      <c r="AN799" s="24" t="str">
        <f t="shared" si="50"/>
        <v/>
      </c>
    </row>
    <row r="800" spans="1:40">
      <c r="A800" s="80">
        <v>799</v>
      </c>
      <c r="B800" s="92"/>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71"/>
      <c r="AJ800" s="71"/>
      <c r="AK800" s="71"/>
      <c r="AL800" s="26" t="str">
        <f t="shared" si="48"/>
        <v/>
      </c>
      <c r="AM800" s="26" t="str">
        <f t="shared" si="49"/>
        <v/>
      </c>
      <c r="AN800" s="24" t="str">
        <f t="shared" si="50"/>
        <v/>
      </c>
    </row>
    <row r="801" spans="1:40">
      <c r="A801" s="80">
        <v>800</v>
      </c>
      <c r="B801" s="92"/>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71"/>
      <c r="AJ801" s="71"/>
      <c r="AK801" s="71"/>
      <c r="AL801" s="26" t="str">
        <f t="shared" si="48"/>
        <v/>
      </c>
      <c r="AM801" s="26" t="str">
        <f t="shared" si="49"/>
        <v/>
      </c>
      <c r="AN801" s="24" t="str">
        <f t="shared" si="50"/>
        <v/>
      </c>
    </row>
    <row r="802" spans="1:40">
      <c r="A802" s="80">
        <v>801</v>
      </c>
      <c r="B802" s="92"/>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71"/>
      <c r="AJ802" s="71"/>
      <c r="AK802" s="71"/>
      <c r="AL802" s="26" t="str">
        <f t="shared" si="48"/>
        <v/>
      </c>
      <c r="AM802" s="26" t="str">
        <f t="shared" si="49"/>
        <v/>
      </c>
      <c r="AN802" s="24" t="str">
        <f t="shared" si="50"/>
        <v/>
      </c>
    </row>
    <row r="803" spans="1:40">
      <c r="A803" s="80">
        <v>802</v>
      </c>
      <c r="B803" s="92"/>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71"/>
      <c r="AJ803" s="71"/>
      <c r="AK803" s="71"/>
      <c r="AL803" s="26" t="str">
        <f t="shared" si="48"/>
        <v/>
      </c>
      <c r="AM803" s="26" t="str">
        <f t="shared" si="49"/>
        <v/>
      </c>
      <c r="AN803" s="24" t="str">
        <f t="shared" si="50"/>
        <v/>
      </c>
    </row>
    <row r="804" spans="1:40">
      <c r="A804" s="80">
        <v>803</v>
      </c>
      <c r="B804" s="92"/>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71"/>
      <c r="AJ804" s="71"/>
      <c r="AK804" s="71"/>
      <c r="AL804" s="26" t="str">
        <f t="shared" si="48"/>
        <v/>
      </c>
      <c r="AM804" s="26" t="str">
        <f t="shared" si="49"/>
        <v/>
      </c>
      <c r="AN804" s="24" t="str">
        <f t="shared" si="50"/>
        <v/>
      </c>
    </row>
    <row r="805" spans="1:40">
      <c r="A805" s="80">
        <v>804</v>
      </c>
      <c r="B805" s="92"/>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71"/>
      <c r="AJ805" s="71"/>
      <c r="AK805" s="71"/>
      <c r="AL805" s="26" t="str">
        <f t="shared" si="48"/>
        <v/>
      </c>
      <c r="AM805" s="26" t="str">
        <f t="shared" si="49"/>
        <v/>
      </c>
      <c r="AN805" s="24" t="str">
        <f t="shared" si="50"/>
        <v/>
      </c>
    </row>
    <row r="806" spans="1:40">
      <c r="A806" s="80">
        <v>805</v>
      </c>
      <c r="B806" s="92"/>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71"/>
      <c r="AJ806" s="71"/>
      <c r="AK806" s="71"/>
      <c r="AL806" s="26" t="str">
        <f t="shared" si="48"/>
        <v/>
      </c>
      <c r="AM806" s="26" t="str">
        <f t="shared" si="49"/>
        <v/>
      </c>
      <c r="AN806" s="24" t="str">
        <f t="shared" si="50"/>
        <v/>
      </c>
    </row>
    <row r="807" spans="1:40">
      <c r="A807" s="80">
        <v>806</v>
      </c>
      <c r="B807" s="92"/>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71"/>
      <c r="AJ807" s="71"/>
      <c r="AK807" s="71"/>
      <c r="AL807" s="26" t="str">
        <f t="shared" si="48"/>
        <v/>
      </c>
      <c r="AM807" s="26" t="str">
        <f t="shared" si="49"/>
        <v/>
      </c>
      <c r="AN807" s="24" t="str">
        <f t="shared" si="50"/>
        <v/>
      </c>
    </row>
    <row r="808" spans="1:40">
      <c r="A808" s="80">
        <v>807</v>
      </c>
      <c r="B808" s="92"/>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c r="AD808" s="89"/>
      <c r="AE808" s="89"/>
      <c r="AF808" s="89"/>
      <c r="AG808" s="89"/>
      <c r="AH808" s="89"/>
      <c r="AI808" s="71"/>
      <c r="AJ808" s="71"/>
      <c r="AK808" s="71"/>
      <c r="AL808" s="26" t="str">
        <f t="shared" si="48"/>
        <v/>
      </c>
      <c r="AM808" s="26" t="str">
        <f t="shared" si="49"/>
        <v/>
      </c>
      <c r="AN808" s="24" t="str">
        <f t="shared" si="50"/>
        <v/>
      </c>
    </row>
    <row r="809" spans="1:40">
      <c r="A809" s="80">
        <v>808</v>
      </c>
      <c r="B809" s="92"/>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71"/>
      <c r="AJ809" s="71"/>
      <c r="AK809" s="71"/>
      <c r="AL809" s="26" t="str">
        <f t="shared" si="48"/>
        <v/>
      </c>
      <c r="AM809" s="26" t="str">
        <f t="shared" si="49"/>
        <v/>
      </c>
      <c r="AN809" s="24" t="str">
        <f t="shared" si="50"/>
        <v/>
      </c>
    </row>
    <row r="810" spans="1:40">
      <c r="A810" s="80">
        <v>809</v>
      </c>
      <c r="B810" s="71"/>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71"/>
      <c r="AJ810" s="71"/>
      <c r="AK810" s="71"/>
      <c r="AL810" s="26" t="str">
        <f t="shared" si="48"/>
        <v/>
      </c>
      <c r="AM810" s="26" t="str">
        <f t="shared" si="49"/>
        <v/>
      </c>
      <c r="AN810" s="24" t="str">
        <f t="shared" si="50"/>
        <v/>
      </c>
    </row>
    <row r="811" spans="1:40">
      <c r="A811" s="80">
        <v>810</v>
      </c>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71"/>
      <c r="AJ811" s="71"/>
      <c r="AK811" s="71"/>
      <c r="AL811" s="26" t="str">
        <f t="shared" si="48"/>
        <v/>
      </c>
      <c r="AM811" s="26" t="str">
        <f t="shared" si="49"/>
        <v/>
      </c>
      <c r="AN811" s="24" t="str">
        <f t="shared" si="50"/>
        <v/>
      </c>
    </row>
    <row r="812" spans="1:40">
      <c r="A812" s="80">
        <v>811</v>
      </c>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c r="AD812" s="89"/>
      <c r="AE812" s="89"/>
      <c r="AF812" s="89"/>
      <c r="AG812" s="89"/>
      <c r="AH812" s="89"/>
      <c r="AI812" s="71"/>
      <c r="AJ812" s="71"/>
      <c r="AK812" s="71"/>
      <c r="AL812" s="26" t="str">
        <f t="shared" si="48"/>
        <v/>
      </c>
      <c r="AM812" s="26" t="str">
        <f t="shared" si="49"/>
        <v/>
      </c>
      <c r="AN812" s="24" t="str">
        <f t="shared" si="50"/>
        <v/>
      </c>
    </row>
    <row r="813" spans="1:40">
      <c r="A813" s="80">
        <v>812</v>
      </c>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71"/>
      <c r="AJ813" s="71"/>
      <c r="AK813" s="71"/>
      <c r="AL813" s="26" t="str">
        <f t="shared" si="48"/>
        <v/>
      </c>
      <c r="AM813" s="26" t="str">
        <f t="shared" si="49"/>
        <v/>
      </c>
      <c r="AN813" s="24" t="str">
        <f t="shared" si="50"/>
        <v/>
      </c>
    </row>
    <row r="814" spans="1:40">
      <c r="A814" s="80">
        <v>813</v>
      </c>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71"/>
      <c r="AJ814" s="71"/>
      <c r="AK814" s="71"/>
      <c r="AL814" s="26" t="str">
        <f t="shared" si="48"/>
        <v/>
      </c>
      <c r="AM814" s="26" t="str">
        <f t="shared" si="49"/>
        <v/>
      </c>
      <c r="AN814" s="24" t="str">
        <f t="shared" si="50"/>
        <v/>
      </c>
    </row>
    <row r="815" spans="1:40">
      <c r="A815" s="80">
        <v>814</v>
      </c>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71"/>
      <c r="AJ815" s="71"/>
      <c r="AK815" s="71"/>
      <c r="AL815" s="26" t="str">
        <f t="shared" si="48"/>
        <v/>
      </c>
      <c r="AM815" s="26" t="str">
        <f t="shared" si="49"/>
        <v/>
      </c>
      <c r="AN815" s="24" t="str">
        <f t="shared" si="50"/>
        <v/>
      </c>
    </row>
    <row r="816" spans="1:40">
      <c r="A816" s="80">
        <v>815</v>
      </c>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71"/>
      <c r="AJ816" s="71"/>
      <c r="AK816" s="71"/>
      <c r="AL816" s="26" t="str">
        <f t="shared" si="48"/>
        <v/>
      </c>
      <c r="AM816" s="26" t="str">
        <f t="shared" si="49"/>
        <v/>
      </c>
      <c r="AN816" s="24" t="str">
        <f t="shared" si="50"/>
        <v/>
      </c>
    </row>
    <row r="817" spans="1:40">
      <c r="A817" s="80">
        <v>816</v>
      </c>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71"/>
      <c r="AJ817" s="71"/>
      <c r="AK817" s="71"/>
      <c r="AL817" s="26" t="str">
        <f t="shared" si="48"/>
        <v/>
      </c>
      <c r="AM817" s="26" t="str">
        <f t="shared" si="49"/>
        <v/>
      </c>
      <c r="AN817" s="24" t="str">
        <f t="shared" si="50"/>
        <v/>
      </c>
    </row>
    <row r="818" spans="1:40">
      <c r="A818" s="80">
        <v>817</v>
      </c>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71"/>
      <c r="AJ818" s="71"/>
      <c r="AK818" s="71"/>
      <c r="AL818" s="26" t="str">
        <f t="shared" si="48"/>
        <v/>
      </c>
      <c r="AM818" s="26" t="str">
        <f t="shared" si="49"/>
        <v/>
      </c>
      <c r="AN818" s="24" t="str">
        <f t="shared" si="50"/>
        <v/>
      </c>
    </row>
    <row r="819" spans="1:40">
      <c r="A819" s="80">
        <v>818</v>
      </c>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c r="AD819" s="89"/>
      <c r="AE819" s="89"/>
      <c r="AF819" s="89"/>
      <c r="AG819" s="89"/>
      <c r="AH819" s="89"/>
      <c r="AI819" s="71"/>
      <c r="AJ819" s="71"/>
      <c r="AK819" s="71"/>
      <c r="AL819" s="26" t="str">
        <f t="shared" si="48"/>
        <v/>
      </c>
      <c r="AM819" s="26" t="str">
        <f t="shared" si="49"/>
        <v/>
      </c>
      <c r="AN819" s="24" t="str">
        <f t="shared" si="50"/>
        <v/>
      </c>
    </row>
    <row r="820" spans="1:40">
      <c r="A820" s="80">
        <v>819</v>
      </c>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71"/>
      <c r="AJ820" s="71"/>
      <c r="AK820" s="71"/>
      <c r="AL820" s="26" t="str">
        <f t="shared" si="48"/>
        <v/>
      </c>
      <c r="AM820" s="26" t="str">
        <f t="shared" si="49"/>
        <v/>
      </c>
      <c r="AN820" s="24" t="str">
        <f t="shared" si="50"/>
        <v/>
      </c>
    </row>
    <row r="821" spans="1:40">
      <c r="A821" s="80">
        <v>820</v>
      </c>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71"/>
      <c r="AJ821" s="71"/>
      <c r="AK821" s="71"/>
      <c r="AL821" s="26" t="str">
        <f t="shared" si="48"/>
        <v/>
      </c>
      <c r="AM821" s="26" t="str">
        <f t="shared" si="49"/>
        <v/>
      </c>
      <c r="AN821" s="24" t="str">
        <f t="shared" si="50"/>
        <v/>
      </c>
    </row>
    <row r="822" spans="1:40">
      <c r="A822" s="80">
        <v>821</v>
      </c>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71"/>
      <c r="AJ822" s="71"/>
      <c r="AK822" s="71"/>
      <c r="AL822" s="26" t="str">
        <f t="shared" ref="AL822:AL885" si="51">IF(E822="","",E822+F822/60+24)</f>
        <v/>
      </c>
      <c r="AM822" s="26" t="str">
        <f t="shared" ref="AM822:AM885" si="52">IF(G822="","",G822+H822/60)</f>
        <v/>
      </c>
      <c r="AN822" s="24" t="str">
        <f t="shared" ref="AN822:AN885" si="53">IF(OR(E822="",G822=""),"",AL822-AM822)</f>
        <v/>
      </c>
    </row>
    <row r="823" spans="1:40">
      <c r="A823" s="80">
        <v>822</v>
      </c>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71"/>
      <c r="AJ823" s="71"/>
      <c r="AK823" s="71"/>
      <c r="AL823" s="26" t="str">
        <f t="shared" si="51"/>
        <v/>
      </c>
      <c r="AM823" s="26" t="str">
        <f t="shared" si="52"/>
        <v/>
      </c>
      <c r="AN823" s="24" t="str">
        <f t="shared" si="53"/>
        <v/>
      </c>
    </row>
    <row r="824" spans="1:40">
      <c r="A824" s="80">
        <v>823</v>
      </c>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71"/>
      <c r="AJ824" s="71"/>
      <c r="AK824" s="71"/>
      <c r="AL824" s="26" t="str">
        <f t="shared" si="51"/>
        <v/>
      </c>
      <c r="AM824" s="26" t="str">
        <f t="shared" si="52"/>
        <v/>
      </c>
      <c r="AN824" s="24" t="str">
        <f t="shared" si="53"/>
        <v/>
      </c>
    </row>
    <row r="825" spans="1:40">
      <c r="A825" s="80">
        <v>824</v>
      </c>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c r="AD825" s="89"/>
      <c r="AE825" s="89"/>
      <c r="AF825" s="89"/>
      <c r="AG825" s="89"/>
      <c r="AH825" s="89"/>
      <c r="AI825" s="71"/>
      <c r="AJ825" s="71"/>
      <c r="AK825" s="71"/>
      <c r="AL825" s="26" t="str">
        <f t="shared" si="51"/>
        <v/>
      </c>
      <c r="AM825" s="26" t="str">
        <f t="shared" si="52"/>
        <v/>
      </c>
      <c r="AN825" s="24" t="str">
        <f t="shared" si="53"/>
        <v/>
      </c>
    </row>
    <row r="826" spans="1:40">
      <c r="A826" s="80">
        <v>825</v>
      </c>
      <c r="B826" s="92"/>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c r="AA826" s="89"/>
      <c r="AB826" s="89"/>
      <c r="AC826" s="89"/>
      <c r="AD826" s="89"/>
      <c r="AE826" s="89"/>
      <c r="AF826" s="89"/>
      <c r="AG826" s="89"/>
      <c r="AH826" s="89"/>
      <c r="AI826" s="71"/>
      <c r="AJ826" s="71"/>
      <c r="AK826" s="71"/>
      <c r="AL826" s="26" t="str">
        <f t="shared" si="51"/>
        <v/>
      </c>
      <c r="AM826" s="26" t="str">
        <f t="shared" si="52"/>
        <v/>
      </c>
      <c r="AN826" s="24" t="str">
        <f t="shared" si="53"/>
        <v/>
      </c>
    </row>
    <row r="827" spans="1:40">
      <c r="A827" s="80">
        <v>826</v>
      </c>
      <c r="B827" s="92"/>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c r="AA827" s="89"/>
      <c r="AB827" s="89"/>
      <c r="AC827" s="89"/>
      <c r="AD827" s="89"/>
      <c r="AE827" s="89"/>
      <c r="AF827" s="89"/>
      <c r="AG827" s="89"/>
      <c r="AH827" s="89"/>
      <c r="AI827" s="71"/>
      <c r="AJ827" s="71"/>
      <c r="AK827" s="71"/>
      <c r="AL827" s="26" t="str">
        <f t="shared" si="51"/>
        <v/>
      </c>
      <c r="AM827" s="26" t="str">
        <f t="shared" si="52"/>
        <v/>
      </c>
      <c r="AN827" s="24" t="str">
        <f t="shared" si="53"/>
        <v/>
      </c>
    </row>
    <row r="828" spans="1:40">
      <c r="A828" s="80">
        <v>827</v>
      </c>
      <c r="B828" s="92"/>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71"/>
      <c r="AJ828" s="71"/>
      <c r="AK828" s="71"/>
      <c r="AL828" s="26" t="str">
        <f t="shared" si="51"/>
        <v/>
      </c>
      <c r="AM828" s="26" t="str">
        <f t="shared" si="52"/>
        <v/>
      </c>
      <c r="AN828" s="24" t="str">
        <f t="shared" si="53"/>
        <v/>
      </c>
    </row>
    <row r="829" spans="1:40">
      <c r="A829" s="80">
        <v>828</v>
      </c>
      <c r="B829" s="92"/>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c r="AD829" s="89"/>
      <c r="AE829" s="89"/>
      <c r="AF829" s="89"/>
      <c r="AG829" s="89"/>
      <c r="AH829" s="89"/>
      <c r="AI829" s="71"/>
      <c r="AJ829" s="71"/>
      <c r="AK829" s="71"/>
      <c r="AL829" s="26" t="str">
        <f t="shared" si="51"/>
        <v/>
      </c>
      <c r="AM829" s="26" t="str">
        <f t="shared" si="52"/>
        <v/>
      </c>
      <c r="AN829" s="24" t="str">
        <f t="shared" si="53"/>
        <v/>
      </c>
    </row>
    <row r="830" spans="1:40">
      <c r="A830" s="80">
        <v>829</v>
      </c>
      <c r="B830" s="92"/>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71"/>
      <c r="AJ830" s="71"/>
      <c r="AK830" s="71"/>
      <c r="AL830" s="26" t="str">
        <f t="shared" si="51"/>
        <v/>
      </c>
      <c r="AM830" s="26" t="str">
        <f t="shared" si="52"/>
        <v/>
      </c>
      <c r="AN830" s="24" t="str">
        <f t="shared" si="53"/>
        <v/>
      </c>
    </row>
    <row r="831" spans="1:40">
      <c r="A831" s="80">
        <v>830</v>
      </c>
      <c r="B831" s="92"/>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71"/>
      <c r="AJ831" s="71"/>
      <c r="AK831" s="71"/>
      <c r="AL831" s="26" t="str">
        <f t="shared" si="51"/>
        <v/>
      </c>
      <c r="AM831" s="26" t="str">
        <f t="shared" si="52"/>
        <v/>
      </c>
      <c r="AN831" s="24" t="str">
        <f t="shared" si="53"/>
        <v/>
      </c>
    </row>
    <row r="832" spans="1:40">
      <c r="A832" s="80">
        <v>831</v>
      </c>
      <c r="B832" s="92"/>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71"/>
      <c r="AJ832" s="71"/>
      <c r="AK832" s="71"/>
      <c r="AL832" s="26" t="str">
        <f t="shared" si="51"/>
        <v/>
      </c>
      <c r="AM832" s="26" t="str">
        <f t="shared" si="52"/>
        <v/>
      </c>
      <c r="AN832" s="24" t="str">
        <f t="shared" si="53"/>
        <v/>
      </c>
    </row>
    <row r="833" spans="1:40">
      <c r="A833" s="80">
        <v>832</v>
      </c>
      <c r="B833" s="92"/>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71"/>
      <c r="AJ833" s="71"/>
      <c r="AK833" s="71"/>
      <c r="AL833" s="26" t="str">
        <f t="shared" si="51"/>
        <v/>
      </c>
      <c r="AM833" s="26" t="str">
        <f t="shared" si="52"/>
        <v/>
      </c>
      <c r="AN833" s="24" t="str">
        <f t="shared" si="53"/>
        <v/>
      </c>
    </row>
    <row r="834" spans="1:40">
      <c r="A834" s="80">
        <v>833</v>
      </c>
      <c r="B834" s="92"/>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71"/>
      <c r="AJ834" s="71"/>
      <c r="AK834" s="71"/>
      <c r="AL834" s="26" t="str">
        <f t="shared" si="51"/>
        <v/>
      </c>
      <c r="AM834" s="26" t="str">
        <f t="shared" si="52"/>
        <v/>
      </c>
      <c r="AN834" s="24" t="str">
        <f t="shared" si="53"/>
        <v/>
      </c>
    </row>
    <row r="835" spans="1:40">
      <c r="A835" s="80">
        <v>834</v>
      </c>
      <c r="B835" s="92"/>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c r="AD835" s="89"/>
      <c r="AE835" s="89"/>
      <c r="AF835" s="89"/>
      <c r="AG835" s="89"/>
      <c r="AH835" s="89"/>
      <c r="AI835" s="71"/>
      <c r="AJ835" s="71"/>
      <c r="AK835" s="71"/>
      <c r="AL835" s="26" t="str">
        <f t="shared" si="51"/>
        <v/>
      </c>
      <c r="AM835" s="26" t="str">
        <f t="shared" si="52"/>
        <v/>
      </c>
      <c r="AN835" s="24" t="str">
        <f t="shared" si="53"/>
        <v/>
      </c>
    </row>
    <row r="836" spans="1:40">
      <c r="A836" s="80">
        <v>835</v>
      </c>
      <c r="B836" s="92"/>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71"/>
      <c r="AJ836" s="71"/>
      <c r="AK836" s="71"/>
      <c r="AL836" s="26" t="str">
        <f t="shared" si="51"/>
        <v/>
      </c>
      <c r="AM836" s="26" t="str">
        <f t="shared" si="52"/>
        <v/>
      </c>
      <c r="AN836" s="24" t="str">
        <f t="shared" si="53"/>
        <v/>
      </c>
    </row>
    <row r="837" spans="1:40">
      <c r="A837" s="80">
        <v>836</v>
      </c>
      <c r="B837" s="92"/>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71"/>
      <c r="AJ837" s="71"/>
      <c r="AK837" s="71"/>
      <c r="AL837" s="26" t="str">
        <f t="shared" si="51"/>
        <v/>
      </c>
      <c r="AM837" s="26" t="str">
        <f t="shared" si="52"/>
        <v/>
      </c>
      <c r="AN837" s="24" t="str">
        <f t="shared" si="53"/>
        <v/>
      </c>
    </row>
    <row r="838" spans="1:40">
      <c r="A838" s="80">
        <v>837</v>
      </c>
      <c r="B838" s="92"/>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71"/>
      <c r="AJ838" s="71"/>
      <c r="AK838" s="71"/>
      <c r="AL838" s="26" t="str">
        <f t="shared" si="51"/>
        <v/>
      </c>
      <c r="AM838" s="26" t="str">
        <f t="shared" si="52"/>
        <v/>
      </c>
      <c r="AN838" s="24" t="str">
        <f t="shared" si="53"/>
        <v/>
      </c>
    </row>
    <row r="839" spans="1:40">
      <c r="A839" s="80">
        <v>838</v>
      </c>
      <c r="B839" s="92"/>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71"/>
      <c r="AJ839" s="71"/>
      <c r="AK839" s="71"/>
      <c r="AL839" s="26" t="str">
        <f t="shared" si="51"/>
        <v/>
      </c>
      <c r="AM839" s="26" t="str">
        <f t="shared" si="52"/>
        <v/>
      </c>
      <c r="AN839" s="24" t="str">
        <f t="shared" si="53"/>
        <v/>
      </c>
    </row>
    <row r="840" spans="1:40">
      <c r="A840" s="80">
        <v>839</v>
      </c>
      <c r="B840" s="92"/>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71"/>
      <c r="AJ840" s="71"/>
      <c r="AK840" s="71"/>
      <c r="AL840" s="26" t="str">
        <f t="shared" si="51"/>
        <v/>
      </c>
      <c r="AM840" s="26" t="str">
        <f t="shared" si="52"/>
        <v/>
      </c>
      <c r="AN840" s="24" t="str">
        <f t="shared" si="53"/>
        <v/>
      </c>
    </row>
    <row r="841" spans="1:40">
      <c r="A841" s="80">
        <v>840</v>
      </c>
      <c r="B841" s="92"/>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71"/>
      <c r="AJ841" s="71"/>
      <c r="AK841" s="71"/>
      <c r="AL841" s="26" t="str">
        <f t="shared" si="51"/>
        <v/>
      </c>
      <c r="AM841" s="26" t="str">
        <f t="shared" si="52"/>
        <v/>
      </c>
      <c r="AN841" s="24" t="str">
        <f t="shared" si="53"/>
        <v/>
      </c>
    </row>
    <row r="842" spans="1:40">
      <c r="A842" s="80">
        <v>841</v>
      </c>
      <c r="B842" s="92"/>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c r="AA842" s="89"/>
      <c r="AB842" s="89"/>
      <c r="AC842" s="89"/>
      <c r="AD842" s="89"/>
      <c r="AE842" s="89"/>
      <c r="AF842" s="89"/>
      <c r="AG842" s="89"/>
      <c r="AH842" s="89"/>
      <c r="AI842" s="71"/>
      <c r="AJ842" s="71"/>
      <c r="AK842" s="71"/>
      <c r="AL842" s="26" t="str">
        <f t="shared" si="51"/>
        <v/>
      </c>
      <c r="AM842" s="26" t="str">
        <f t="shared" si="52"/>
        <v/>
      </c>
      <c r="AN842" s="24" t="str">
        <f t="shared" si="53"/>
        <v/>
      </c>
    </row>
    <row r="843" spans="1:40">
      <c r="A843" s="80">
        <v>842</v>
      </c>
      <c r="B843" s="93"/>
      <c r="C843" s="89"/>
      <c r="D843" s="71"/>
      <c r="E843" s="71"/>
      <c r="F843" s="71"/>
      <c r="G843" s="71"/>
      <c r="H843" s="71"/>
      <c r="I843" s="71"/>
      <c r="J843" s="71"/>
      <c r="K843" s="71"/>
      <c r="L843" s="89"/>
      <c r="M843" s="89"/>
      <c r="N843" s="71"/>
      <c r="O843" s="71"/>
      <c r="P843" s="71"/>
      <c r="Q843" s="71"/>
      <c r="R843" s="71"/>
      <c r="S843" s="71"/>
      <c r="T843" s="71"/>
      <c r="U843" s="71"/>
      <c r="V843" s="71"/>
      <c r="W843" s="71"/>
      <c r="X843" s="71"/>
      <c r="Y843" s="71"/>
      <c r="Z843" s="71"/>
      <c r="AA843" s="71"/>
      <c r="AB843" s="71"/>
      <c r="AC843" s="71"/>
      <c r="AD843" s="71"/>
      <c r="AE843" s="71"/>
      <c r="AF843" s="71"/>
      <c r="AG843" s="71"/>
      <c r="AH843" s="71"/>
      <c r="AI843" s="71"/>
      <c r="AJ843" s="71"/>
      <c r="AK843" s="71"/>
      <c r="AL843" s="26" t="str">
        <f t="shared" si="51"/>
        <v/>
      </c>
      <c r="AM843" s="26" t="str">
        <f t="shared" si="52"/>
        <v/>
      </c>
      <c r="AN843" s="24" t="str">
        <f t="shared" si="53"/>
        <v/>
      </c>
    </row>
    <row r="844" spans="1:40">
      <c r="A844" s="80">
        <v>843</v>
      </c>
      <c r="B844" s="93"/>
      <c r="C844" s="89"/>
      <c r="D844" s="71"/>
      <c r="E844" s="71"/>
      <c r="F844" s="71"/>
      <c r="G844" s="71"/>
      <c r="H844" s="71"/>
      <c r="I844" s="71"/>
      <c r="J844" s="71"/>
      <c r="K844" s="71"/>
      <c r="L844" s="89"/>
      <c r="M844" s="89"/>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26" t="str">
        <f t="shared" si="51"/>
        <v/>
      </c>
      <c r="AM844" s="26" t="str">
        <f t="shared" si="52"/>
        <v/>
      </c>
      <c r="AN844" s="24" t="str">
        <f t="shared" si="53"/>
        <v/>
      </c>
    </row>
    <row r="845" spans="1:40">
      <c r="A845" s="80">
        <v>844</v>
      </c>
      <c r="B845" s="92"/>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c r="AA845" s="89"/>
      <c r="AB845" s="89"/>
      <c r="AC845" s="89"/>
      <c r="AD845" s="89"/>
      <c r="AE845" s="89"/>
      <c r="AF845" s="89"/>
      <c r="AG845" s="89"/>
      <c r="AH845" s="89"/>
      <c r="AI845" s="71"/>
      <c r="AJ845" s="71"/>
      <c r="AK845" s="71"/>
      <c r="AL845" s="26" t="str">
        <f t="shared" si="51"/>
        <v/>
      </c>
      <c r="AM845" s="26" t="str">
        <f t="shared" si="52"/>
        <v/>
      </c>
      <c r="AN845" s="24" t="str">
        <f t="shared" si="53"/>
        <v/>
      </c>
    </row>
    <row r="846" spans="1:40">
      <c r="A846" s="80">
        <v>845</v>
      </c>
      <c r="B846" s="92"/>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c r="AA846" s="89"/>
      <c r="AB846" s="89"/>
      <c r="AC846" s="89"/>
      <c r="AD846" s="89"/>
      <c r="AE846" s="89"/>
      <c r="AF846" s="89"/>
      <c r="AG846" s="89"/>
      <c r="AH846" s="89"/>
      <c r="AI846" s="71"/>
      <c r="AJ846" s="71"/>
      <c r="AK846" s="71"/>
      <c r="AL846" s="26" t="str">
        <f t="shared" si="51"/>
        <v/>
      </c>
      <c r="AM846" s="26" t="str">
        <f t="shared" si="52"/>
        <v/>
      </c>
      <c r="AN846" s="24" t="str">
        <f t="shared" si="53"/>
        <v/>
      </c>
    </row>
    <row r="847" spans="1:40">
      <c r="A847" s="80">
        <v>846</v>
      </c>
      <c r="B847" s="71"/>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c r="AA847" s="89"/>
      <c r="AB847" s="89"/>
      <c r="AC847" s="89"/>
      <c r="AD847" s="89"/>
      <c r="AE847" s="89"/>
      <c r="AF847" s="89"/>
      <c r="AG847" s="89"/>
      <c r="AH847" s="89"/>
      <c r="AI847" s="71"/>
      <c r="AJ847" s="71"/>
      <c r="AK847" s="71"/>
      <c r="AL847" s="26" t="str">
        <f t="shared" si="51"/>
        <v/>
      </c>
      <c r="AM847" s="26" t="str">
        <f t="shared" si="52"/>
        <v/>
      </c>
      <c r="AN847" s="24" t="str">
        <f t="shared" si="53"/>
        <v/>
      </c>
    </row>
    <row r="848" spans="1:40">
      <c r="A848" s="80">
        <v>847</v>
      </c>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c r="AA848" s="89"/>
      <c r="AB848" s="89"/>
      <c r="AC848" s="89"/>
      <c r="AD848" s="89"/>
      <c r="AE848" s="89"/>
      <c r="AF848" s="89"/>
      <c r="AG848" s="89"/>
      <c r="AH848" s="89"/>
      <c r="AI848" s="71"/>
      <c r="AJ848" s="71"/>
      <c r="AK848" s="71"/>
      <c r="AL848" s="26" t="str">
        <f t="shared" si="51"/>
        <v/>
      </c>
      <c r="AM848" s="26" t="str">
        <f t="shared" si="52"/>
        <v/>
      </c>
      <c r="AN848" s="24" t="str">
        <f t="shared" si="53"/>
        <v/>
      </c>
    </row>
    <row r="849" spans="1:40">
      <c r="A849" s="80">
        <v>848</v>
      </c>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c r="AD849" s="89"/>
      <c r="AE849" s="89"/>
      <c r="AF849" s="89"/>
      <c r="AG849" s="89"/>
      <c r="AH849" s="89"/>
      <c r="AI849" s="71"/>
      <c r="AJ849" s="71"/>
      <c r="AK849" s="71"/>
      <c r="AL849" s="26" t="str">
        <f t="shared" si="51"/>
        <v/>
      </c>
      <c r="AM849" s="26" t="str">
        <f t="shared" si="52"/>
        <v/>
      </c>
      <c r="AN849" s="24" t="str">
        <f t="shared" si="53"/>
        <v/>
      </c>
    </row>
    <row r="850" spans="1:40">
      <c r="A850" s="80">
        <v>849</v>
      </c>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c r="AA850" s="89"/>
      <c r="AB850" s="89"/>
      <c r="AC850" s="89"/>
      <c r="AD850" s="89"/>
      <c r="AE850" s="89"/>
      <c r="AF850" s="89"/>
      <c r="AG850" s="89"/>
      <c r="AH850" s="89"/>
      <c r="AI850" s="71"/>
      <c r="AJ850" s="71"/>
      <c r="AK850" s="71"/>
      <c r="AL850" s="26" t="str">
        <f t="shared" si="51"/>
        <v/>
      </c>
      <c r="AM850" s="26" t="str">
        <f t="shared" si="52"/>
        <v/>
      </c>
      <c r="AN850" s="24" t="str">
        <f t="shared" si="53"/>
        <v/>
      </c>
    </row>
    <row r="851" spans="1:40">
      <c r="A851" s="80">
        <v>850</v>
      </c>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c r="AA851" s="89"/>
      <c r="AB851" s="89"/>
      <c r="AC851" s="89"/>
      <c r="AD851" s="89"/>
      <c r="AE851" s="89"/>
      <c r="AF851" s="89"/>
      <c r="AG851" s="89"/>
      <c r="AH851" s="89"/>
      <c r="AI851" s="71"/>
      <c r="AJ851" s="71"/>
      <c r="AK851" s="71"/>
      <c r="AL851" s="26" t="str">
        <f t="shared" si="51"/>
        <v/>
      </c>
      <c r="AM851" s="26" t="str">
        <f t="shared" si="52"/>
        <v/>
      </c>
      <c r="AN851" s="24" t="str">
        <f t="shared" si="53"/>
        <v/>
      </c>
    </row>
    <row r="852" spans="1:40">
      <c r="A852" s="80">
        <v>851</v>
      </c>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c r="AA852" s="89"/>
      <c r="AB852" s="89"/>
      <c r="AC852" s="89"/>
      <c r="AD852" s="89"/>
      <c r="AE852" s="89"/>
      <c r="AF852" s="89"/>
      <c r="AG852" s="89"/>
      <c r="AH852" s="89"/>
      <c r="AI852" s="71"/>
      <c r="AJ852" s="71"/>
      <c r="AK852" s="71"/>
      <c r="AL852" s="26" t="str">
        <f t="shared" si="51"/>
        <v/>
      </c>
      <c r="AM852" s="26" t="str">
        <f t="shared" si="52"/>
        <v/>
      </c>
      <c r="AN852" s="24" t="str">
        <f t="shared" si="53"/>
        <v/>
      </c>
    </row>
    <row r="853" spans="1:40">
      <c r="A853" s="80">
        <v>852</v>
      </c>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c r="AA853" s="89"/>
      <c r="AB853" s="89"/>
      <c r="AC853" s="89"/>
      <c r="AD853" s="89"/>
      <c r="AE853" s="89"/>
      <c r="AF853" s="89"/>
      <c r="AG853" s="89"/>
      <c r="AH853" s="89"/>
      <c r="AI853" s="71"/>
      <c r="AJ853" s="71"/>
      <c r="AK853" s="71"/>
      <c r="AL853" s="26" t="str">
        <f t="shared" si="51"/>
        <v/>
      </c>
      <c r="AM853" s="26" t="str">
        <f t="shared" si="52"/>
        <v/>
      </c>
      <c r="AN853" s="24" t="str">
        <f t="shared" si="53"/>
        <v/>
      </c>
    </row>
    <row r="854" spans="1:40">
      <c r="A854" s="80">
        <v>853</v>
      </c>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c r="AA854" s="89"/>
      <c r="AB854" s="89"/>
      <c r="AC854" s="89"/>
      <c r="AD854" s="89"/>
      <c r="AE854" s="89"/>
      <c r="AF854" s="89"/>
      <c r="AG854" s="89"/>
      <c r="AH854" s="89"/>
      <c r="AI854" s="71"/>
      <c r="AJ854" s="71"/>
      <c r="AK854" s="71"/>
      <c r="AL854" s="26" t="str">
        <f t="shared" si="51"/>
        <v/>
      </c>
      <c r="AM854" s="26" t="str">
        <f t="shared" si="52"/>
        <v/>
      </c>
      <c r="AN854" s="24" t="str">
        <f t="shared" si="53"/>
        <v/>
      </c>
    </row>
    <row r="855" spans="1:40">
      <c r="A855" s="80">
        <v>854</v>
      </c>
      <c r="B855" s="71"/>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c r="AD855" s="89"/>
      <c r="AE855" s="89"/>
      <c r="AF855" s="89"/>
      <c r="AG855" s="89"/>
      <c r="AH855" s="89"/>
      <c r="AI855" s="71"/>
      <c r="AJ855" s="71"/>
      <c r="AK855" s="71"/>
      <c r="AL855" s="26" t="str">
        <f t="shared" si="51"/>
        <v/>
      </c>
      <c r="AM855" s="26" t="str">
        <f t="shared" si="52"/>
        <v/>
      </c>
      <c r="AN855" s="24" t="str">
        <f t="shared" si="53"/>
        <v/>
      </c>
    </row>
    <row r="856" spans="1:40">
      <c r="A856" s="80">
        <v>855</v>
      </c>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c r="AA856" s="89"/>
      <c r="AB856" s="89"/>
      <c r="AC856" s="89"/>
      <c r="AD856" s="89"/>
      <c r="AE856" s="89"/>
      <c r="AF856" s="89"/>
      <c r="AG856" s="89"/>
      <c r="AH856" s="89"/>
      <c r="AI856" s="71"/>
      <c r="AJ856" s="71"/>
      <c r="AK856" s="71"/>
      <c r="AL856" s="26" t="str">
        <f t="shared" si="51"/>
        <v/>
      </c>
      <c r="AM856" s="26" t="str">
        <f t="shared" si="52"/>
        <v/>
      </c>
      <c r="AN856" s="24" t="str">
        <f t="shared" si="53"/>
        <v/>
      </c>
    </row>
    <row r="857" spans="1:40">
      <c r="A857" s="80">
        <v>856</v>
      </c>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c r="AA857" s="89"/>
      <c r="AB857" s="89"/>
      <c r="AC857" s="89"/>
      <c r="AD857" s="89"/>
      <c r="AE857" s="89"/>
      <c r="AF857" s="89"/>
      <c r="AG857" s="89"/>
      <c r="AH857" s="89"/>
      <c r="AI857" s="71"/>
      <c r="AJ857" s="71"/>
      <c r="AK857" s="71"/>
      <c r="AL857" s="26" t="str">
        <f t="shared" si="51"/>
        <v/>
      </c>
      <c r="AM857" s="26" t="str">
        <f t="shared" si="52"/>
        <v/>
      </c>
      <c r="AN857" s="24" t="str">
        <f t="shared" si="53"/>
        <v/>
      </c>
    </row>
    <row r="858" spans="1:40">
      <c r="A858" s="80">
        <v>857</v>
      </c>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c r="AA858" s="89"/>
      <c r="AB858" s="89"/>
      <c r="AC858" s="89"/>
      <c r="AD858" s="89"/>
      <c r="AE858" s="89"/>
      <c r="AF858" s="89"/>
      <c r="AG858" s="89"/>
      <c r="AH858" s="89"/>
      <c r="AI858" s="71"/>
      <c r="AJ858" s="71"/>
      <c r="AK858" s="71"/>
      <c r="AL858" s="26" t="str">
        <f t="shared" si="51"/>
        <v/>
      </c>
      <c r="AM858" s="26" t="str">
        <f t="shared" si="52"/>
        <v/>
      </c>
      <c r="AN858" s="24" t="str">
        <f t="shared" si="53"/>
        <v/>
      </c>
    </row>
    <row r="859" spans="1:40">
      <c r="A859" s="80">
        <v>858</v>
      </c>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c r="AA859" s="89"/>
      <c r="AB859" s="89"/>
      <c r="AC859" s="89"/>
      <c r="AD859" s="89"/>
      <c r="AE859" s="89"/>
      <c r="AF859" s="89"/>
      <c r="AG859" s="89"/>
      <c r="AH859" s="89"/>
      <c r="AI859" s="71"/>
      <c r="AJ859" s="71"/>
      <c r="AK859" s="71"/>
      <c r="AL859" s="26" t="str">
        <f t="shared" si="51"/>
        <v/>
      </c>
      <c r="AM859" s="26" t="str">
        <f t="shared" si="52"/>
        <v/>
      </c>
      <c r="AN859" s="24" t="str">
        <f t="shared" si="53"/>
        <v/>
      </c>
    </row>
    <row r="860" spans="1:40">
      <c r="A860" s="80">
        <v>859</v>
      </c>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c r="AA860" s="89"/>
      <c r="AB860" s="89"/>
      <c r="AC860" s="89"/>
      <c r="AD860" s="89"/>
      <c r="AE860" s="89"/>
      <c r="AF860" s="89"/>
      <c r="AG860" s="89"/>
      <c r="AH860" s="89"/>
      <c r="AI860" s="71"/>
      <c r="AJ860" s="71"/>
      <c r="AK860" s="71"/>
      <c r="AL860" s="26" t="str">
        <f t="shared" si="51"/>
        <v/>
      </c>
      <c r="AM860" s="26" t="str">
        <f t="shared" si="52"/>
        <v/>
      </c>
      <c r="AN860" s="24" t="str">
        <f t="shared" si="53"/>
        <v/>
      </c>
    </row>
    <row r="861" spans="1:40">
      <c r="A861" s="80">
        <v>860</v>
      </c>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89"/>
      <c r="AD861" s="89"/>
      <c r="AE861" s="89"/>
      <c r="AF861" s="89"/>
      <c r="AG861" s="89"/>
      <c r="AH861" s="89"/>
      <c r="AI861" s="71"/>
      <c r="AJ861" s="71"/>
      <c r="AK861" s="71"/>
      <c r="AL861" s="26" t="str">
        <f t="shared" si="51"/>
        <v/>
      </c>
      <c r="AM861" s="26" t="str">
        <f t="shared" si="52"/>
        <v/>
      </c>
      <c r="AN861" s="24" t="str">
        <f t="shared" si="53"/>
        <v/>
      </c>
    </row>
    <row r="862" spans="1:40">
      <c r="A862" s="80">
        <v>861</v>
      </c>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c r="AA862" s="89"/>
      <c r="AB862" s="89"/>
      <c r="AC862" s="89"/>
      <c r="AD862" s="89"/>
      <c r="AE862" s="89"/>
      <c r="AF862" s="89"/>
      <c r="AG862" s="89"/>
      <c r="AH862" s="89"/>
      <c r="AI862" s="71"/>
      <c r="AJ862" s="71"/>
      <c r="AK862" s="71"/>
      <c r="AL862" s="26" t="str">
        <f t="shared" si="51"/>
        <v/>
      </c>
      <c r="AM862" s="26" t="str">
        <f t="shared" si="52"/>
        <v/>
      </c>
      <c r="AN862" s="24" t="str">
        <f t="shared" si="53"/>
        <v/>
      </c>
    </row>
    <row r="863" spans="1:40">
      <c r="A863" s="80">
        <v>862</v>
      </c>
      <c r="B863" s="71"/>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c r="AA863" s="89"/>
      <c r="AB863" s="89"/>
      <c r="AC863" s="89"/>
      <c r="AD863" s="89"/>
      <c r="AE863" s="89"/>
      <c r="AF863" s="89"/>
      <c r="AG863" s="89"/>
      <c r="AH863" s="89"/>
      <c r="AI863" s="71"/>
      <c r="AJ863" s="71"/>
      <c r="AK863" s="71"/>
      <c r="AL863" s="26" t="str">
        <f t="shared" si="51"/>
        <v/>
      </c>
      <c r="AM863" s="26" t="str">
        <f t="shared" si="52"/>
        <v/>
      </c>
      <c r="AN863" s="24" t="str">
        <f t="shared" si="53"/>
        <v/>
      </c>
    </row>
    <row r="864" spans="1:40">
      <c r="A864" s="80">
        <v>863</v>
      </c>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c r="AA864" s="89"/>
      <c r="AB864" s="89"/>
      <c r="AC864" s="89"/>
      <c r="AD864" s="89"/>
      <c r="AE864" s="89"/>
      <c r="AF864" s="89"/>
      <c r="AG864" s="89"/>
      <c r="AH864" s="89"/>
      <c r="AI864" s="71"/>
      <c r="AJ864" s="71"/>
      <c r="AK864" s="71"/>
      <c r="AL864" s="26" t="str">
        <f t="shared" si="51"/>
        <v/>
      </c>
      <c r="AM864" s="26" t="str">
        <f t="shared" si="52"/>
        <v/>
      </c>
      <c r="AN864" s="24" t="str">
        <f t="shared" si="53"/>
        <v/>
      </c>
    </row>
    <row r="865" spans="1:40">
      <c r="A865" s="80">
        <v>864</v>
      </c>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c r="AA865" s="89"/>
      <c r="AB865" s="89"/>
      <c r="AC865" s="89"/>
      <c r="AD865" s="89"/>
      <c r="AE865" s="89"/>
      <c r="AF865" s="89"/>
      <c r="AG865" s="89"/>
      <c r="AH865" s="89"/>
      <c r="AI865" s="71"/>
      <c r="AJ865" s="71"/>
      <c r="AK865" s="71"/>
      <c r="AL865" s="26" t="str">
        <f t="shared" si="51"/>
        <v/>
      </c>
      <c r="AM865" s="26" t="str">
        <f t="shared" si="52"/>
        <v/>
      </c>
      <c r="AN865" s="24" t="str">
        <f t="shared" si="53"/>
        <v/>
      </c>
    </row>
    <row r="866" spans="1:40">
      <c r="A866" s="80">
        <v>865</v>
      </c>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c r="AA866" s="89"/>
      <c r="AB866" s="89"/>
      <c r="AC866" s="89"/>
      <c r="AD866" s="89"/>
      <c r="AE866" s="89"/>
      <c r="AF866" s="89"/>
      <c r="AG866" s="89"/>
      <c r="AH866" s="89"/>
      <c r="AI866" s="71"/>
      <c r="AJ866" s="71"/>
      <c r="AK866" s="71"/>
      <c r="AL866" s="26" t="str">
        <f t="shared" si="51"/>
        <v/>
      </c>
      <c r="AM866" s="26" t="str">
        <f t="shared" si="52"/>
        <v/>
      </c>
      <c r="AN866" s="24" t="str">
        <f t="shared" si="53"/>
        <v/>
      </c>
    </row>
    <row r="867" spans="1:40">
      <c r="A867" s="80">
        <v>866</v>
      </c>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c r="AA867" s="89"/>
      <c r="AB867" s="89"/>
      <c r="AC867" s="89"/>
      <c r="AD867" s="89"/>
      <c r="AE867" s="89"/>
      <c r="AF867" s="89"/>
      <c r="AG867" s="89"/>
      <c r="AH867" s="89"/>
      <c r="AI867" s="71"/>
      <c r="AJ867" s="71"/>
      <c r="AK867" s="71"/>
      <c r="AL867" s="26" t="str">
        <f t="shared" si="51"/>
        <v/>
      </c>
      <c r="AM867" s="26" t="str">
        <f t="shared" si="52"/>
        <v/>
      </c>
      <c r="AN867" s="24" t="str">
        <f t="shared" si="53"/>
        <v/>
      </c>
    </row>
    <row r="868" spans="1:40">
      <c r="A868" s="80">
        <v>867</v>
      </c>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c r="AA868" s="89"/>
      <c r="AB868" s="89"/>
      <c r="AC868" s="89"/>
      <c r="AD868" s="89"/>
      <c r="AE868" s="89"/>
      <c r="AF868" s="89"/>
      <c r="AG868" s="89"/>
      <c r="AH868" s="89"/>
      <c r="AI868" s="71"/>
      <c r="AJ868" s="71"/>
      <c r="AK868" s="71"/>
      <c r="AL868" s="26" t="str">
        <f t="shared" si="51"/>
        <v/>
      </c>
      <c r="AM868" s="26" t="str">
        <f t="shared" si="52"/>
        <v/>
      </c>
      <c r="AN868" s="24" t="str">
        <f t="shared" si="53"/>
        <v/>
      </c>
    </row>
    <row r="869" spans="1:40">
      <c r="A869" s="80">
        <v>868</v>
      </c>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c r="AA869" s="89"/>
      <c r="AB869" s="89"/>
      <c r="AC869" s="89"/>
      <c r="AD869" s="89"/>
      <c r="AE869" s="89"/>
      <c r="AF869" s="89"/>
      <c r="AG869" s="89"/>
      <c r="AH869" s="89"/>
      <c r="AI869" s="71"/>
      <c r="AJ869" s="71"/>
      <c r="AK869" s="71"/>
      <c r="AL869" s="26" t="str">
        <f t="shared" si="51"/>
        <v/>
      </c>
      <c r="AM869" s="26" t="str">
        <f t="shared" si="52"/>
        <v/>
      </c>
      <c r="AN869" s="24" t="str">
        <f t="shared" si="53"/>
        <v/>
      </c>
    </row>
    <row r="870" spans="1:40">
      <c r="A870" s="80">
        <v>869</v>
      </c>
      <c r="B870" s="71"/>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c r="AA870" s="89"/>
      <c r="AB870" s="89"/>
      <c r="AC870" s="89"/>
      <c r="AD870" s="89"/>
      <c r="AE870" s="89"/>
      <c r="AF870" s="89"/>
      <c r="AG870" s="89"/>
      <c r="AH870" s="89"/>
      <c r="AI870" s="71"/>
      <c r="AJ870" s="71"/>
      <c r="AK870" s="71"/>
      <c r="AL870" s="26" t="str">
        <f t="shared" si="51"/>
        <v/>
      </c>
      <c r="AM870" s="26" t="str">
        <f t="shared" si="52"/>
        <v/>
      </c>
      <c r="AN870" s="24" t="str">
        <f t="shared" si="53"/>
        <v/>
      </c>
    </row>
    <row r="871" spans="1:40">
      <c r="A871" s="80">
        <v>870</v>
      </c>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c r="AA871" s="89"/>
      <c r="AB871" s="89"/>
      <c r="AC871" s="89"/>
      <c r="AD871" s="89"/>
      <c r="AE871" s="89"/>
      <c r="AF871" s="89"/>
      <c r="AG871" s="89"/>
      <c r="AH871" s="89"/>
      <c r="AI871" s="71"/>
      <c r="AJ871" s="71"/>
      <c r="AK871" s="71"/>
      <c r="AL871" s="26" t="str">
        <f t="shared" si="51"/>
        <v/>
      </c>
      <c r="AM871" s="26" t="str">
        <f t="shared" si="52"/>
        <v/>
      </c>
      <c r="AN871" s="24" t="str">
        <f t="shared" si="53"/>
        <v/>
      </c>
    </row>
    <row r="872" spans="1:40">
      <c r="A872" s="80">
        <v>871</v>
      </c>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c r="AA872" s="89"/>
      <c r="AB872" s="89"/>
      <c r="AC872" s="89"/>
      <c r="AD872" s="89"/>
      <c r="AE872" s="89"/>
      <c r="AF872" s="89"/>
      <c r="AG872" s="89"/>
      <c r="AH872" s="89"/>
      <c r="AI872" s="71"/>
      <c r="AJ872" s="71"/>
      <c r="AK872" s="71"/>
      <c r="AL872" s="26" t="str">
        <f t="shared" si="51"/>
        <v/>
      </c>
      <c r="AM872" s="26" t="str">
        <f t="shared" si="52"/>
        <v/>
      </c>
      <c r="AN872" s="24" t="str">
        <f t="shared" si="53"/>
        <v/>
      </c>
    </row>
    <row r="873" spans="1:40">
      <c r="A873" s="80">
        <v>872</v>
      </c>
      <c r="B873" s="71"/>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c r="AA873" s="89"/>
      <c r="AB873" s="89"/>
      <c r="AC873" s="89"/>
      <c r="AD873" s="89"/>
      <c r="AE873" s="89"/>
      <c r="AF873" s="89"/>
      <c r="AG873" s="89"/>
      <c r="AH873" s="89"/>
      <c r="AI873" s="71"/>
      <c r="AJ873" s="71"/>
      <c r="AK873" s="71"/>
      <c r="AL873" s="26" t="str">
        <f t="shared" si="51"/>
        <v/>
      </c>
      <c r="AM873" s="26" t="str">
        <f t="shared" si="52"/>
        <v/>
      </c>
      <c r="AN873" s="24" t="str">
        <f t="shared" si="53"/>
        <v/>
      </c>
    </row>
    <row r="874" spans="1:40">
      <c r="A874" s="80">
        <v>873</v>
      </c>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c r="AA874" s="89"/>
      <c r="AB874" s="89"/>
      <c r="AC874" s="89"/>
      <c r="AD874" s="89"/>
      <c r="AE874" s="89"/>
      <c r="AF874" s="89"/>
      <c r="AG874" s="89"/>
      <c r="AH874" s="89"/>
      <c r="AI874" s="71"/>
      <c r="AJ874" s="71"/>
      <c r="AK874" s="71"/>
      <c r="AL874" s="26" t="str">
        <f t="shared" si="51"/>
        <v/>
      </c>
      <c r="AM874" s="26" t="str">
        <f t="shared" si="52"/>
        <v/>
      </c>
      <c r="AN874" s="24" t="str">
        <f t="shared" si="53"/>
        <v/>
      </c>
    </row>
    <row r="875" spans="1:40">
      <c r="A875" s="80">
        <v>874</v>
      </c>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c r="AA875" s="89"/>
      <c r="AB875" s="89"/>
      <c r="AC875" s="89"/>
      <c r="AD875" s="89"/>
      <c r="AE875" s="89"/>
      <c r="AF875" s="89"/>
      <c r="AG875" s="89"/>
      <c r="AH875" s="89"/>
      <c r="AI875" s="71"/>
      <c r="AJ875" s="71"/>
      <c r="AK875" s="71"/>
      <c r="AL875" s="26" t="str">
        <f t="shared" si="51"/>
        <v/>
      </c>
      <c r="AM875" s="26" t="str">
        <f t="shared" si="52"/>
        <v/>
      </c>
      <c r="AN875" s="24" t="str">
        <f t="shared" si="53"/>
        <v/>
      </c>
    </row>
    <row r="876" spans="1:40">
      <c r="A876" s="80">
        <v>875</v>
      </c>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c r="AA876" s="89"/>
      <c r="AB876" s="89"/>
      <c r="AC876" s="89"/>
      <c r="AD876" s="89"/>
      <c r="AE876" s="89"/>
      <c r="AF876" s="89"/>
      <c r="AG876" s="89"/>
      <c r="AH876" s="89"/>
      <c r="AI876" s="71"/>
      <c r="AJ876" s="71"/>
      <c r="AK876" s="71"/>
      <c r="AL876" s="26" t="str">
        <f t="shared" si="51"/>
        <v/>
      </c>
      <c r="AM876" s="26" t="str">
        <f t="shared" si="52"/>
        <v/>
      </c>
      <c r="AN876" s="24" t="str">
        <f t="shared" si="53"/>
        <v/>
      </c>
    </row>
    <row r="877" spans="1:40">
      <c r="A877" s="80">
        <v>876</v>
      </c>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c r="AA877" s="89"/>
      <c r="AB877" s="89"/>
      <c r="AC877" s="89"/>
      <c r="AD877" s="89"/>
      <c r="AE877" s="89"/>
      <c r="AF877" s="89"/>
      <c r="AG877" s="89"/>
      <c r="AH877" s="89"/>
      <c r="AI877" s="71"/>
      <c r="AJ877" s="71"/>
      <c r="AK877" s="71"/>
      <c r="AL877" s="26" t="str">
        <f t="shared" si="51"/>
        <v/>
      </c>
      <c r="AM877" s="26" t="str">
        <f t="shared" si="52"/>
        <v/>
      </c>
      <c r="AN877" s="24" t="str">
        <f t="shared" si="53"/>
        <v/>
      </c>
    </row>
    <row r="878" spans="1:40">
      <c r="A878" s="80">
        <v>877</v>
      </c>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c r="AA878" s="89"/>
      <c r="AB878" s="89"/>
      <c r="AC878" s="89"/>
      <c r="AD878" s="89"/>
      <c r="AE878" s="89"/>
      <c r="AF878" s="89"/>
      <c r="AG878" s="89"/>
      <c r="AH878" s="89"/>
      <c r="AI878" s="71"/>
      <c r="AJ878" s="71"/>
      <c r="AK878" s="71"/>
      <c r="AL878" s="26" t="str">
        <f t="shared" si="51"/>
        <v/>
      </c>
      <c r="AM878" s="26" t="str">
        <f t="shared" si="52"/>
        <v/>
      </c>
      <c r="AN878" s="24" t="str">
        <f t="shared" si="53"/>
        <v/>
      </c>
    </row>
    <row r="879" spans="1:40">
      <c r="A879" s="80">
        <v>878</v>
      </c>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c r="AA879" s="89"/>
      <c r="AB879" s="89"/>
      <c r="AC879" s="89"/>
      <c r="AD879" s="89"/>
      <c r="AE879" s="89"/>
      <c r="AF879" s="89"/>
      <c r="AG879" s="89"/>
      <c r="AH879" s="89"/>
      <c r="AI879" s="71"/>
      <c r="AJ879" s="71"/>
      <c r="AK879" s="71"/>
      <c r="AL879" s="26" t="str">
        <f t="shared" si="51"/>
        <v/>
      </c>
      <c r="AM879" s="26" t="str">
        <f t="shared" si="52"/>
        <v/>
      </c>
      <c r="AN879" s="24" t="str">
        <f t="shared" si="53"/>
        <v/>
      </c>
    </row>
    <row r="880" spans="1:40">
      <c r="A880" s="80">
        <v>879</v>
      </c>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c r="AA880" s="89"/>
      <c r="AB880" s="89"/>
      <c r="AC880" s="89"/>
      <c r="AD880" s="89"/>
      <c r="AE880" s="89"/>
      <c r="AF880" s="89"/>
      <c r="AG880" s="89"/>
      <c r="AH880" s="89"/>
      <c r="AI880" s="71"/>
      <c r="AJ880" s="71"/>
      <c r="AK880" s="71"/>
      <c r="AL880" s="26" t="str">
        <f t="shared" si="51"/>
        <v/>
      </c>
      <c r="AM880" s="26" t="str">
        <f t="shared" si="52"/>
        <v/>
      </c>
      <c r="AN880" s="24" t="str">
        <f t="shared" si="53"/>
        <v/>
      </c>
    </row>
    <row r="881" spans="1:40">
      <c r="A881" s="80">
        <v>880</v>
      </c>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c r="AA881" s="89"/>
      <c r="AB881" s="89"/>
      <c r="AC881" s="89"/>
      <c r="AD881" s="89"/>
      <c r="AE881" s="89"/>
      <c r="AF881" s="89"/>
      <c r="AG881" s="89"/>
      <c r="AH881" s="89"/>
      <c r="AI881" s="71"/>
      <c r="AJ881" s="71"/>
      <c r="AK881" s="71"/>
      <c r="AL881" s="26" t="str">
        <f t="shared" si="51"/>
        <v/>
      </c>
      <c r="AM881" s="26" t="str">
        <f t="shared" si="52"/>
        <v/>
      </c>
      <c r="AN881" s="24" t="str">
        <f t="shared" si="53"/>
        <v/>
      </c>
    </row>
    <row r="882" spans="1:40">
      <c r="A882" s="80">
        <v>881</v>
      </c>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c r="AA882" s="89"/>
      <c r="AB882" s="89"/>
      <c r="AC882" s="89"/>
      <c r="AD882" s="89"/>
      <c r="AE882" s="89"/>
      <c r="AF882" s="89"/>
      <c r="AG882" s="89"/>
      <c r="AH882" s="89"/>
      <c r="AI882" s="71"/>
      <c r="AJ882" s="71"/>
      <c r="AK882" s="71"/>
      <c r="AL882" s="26" t="str">
        <f t="shared" si="51"/>
        <v/>
      </c>
      <c r="AM882" s="26" t="str">
        <f t="shared" si="52"/>
        <v/>
      </c>
      <c r="AN882" s="24" t="str">
        <f t="shared" si="53"/>
        <v/>
      </c>
    </row>
    <row r="883" spans="1:40">
      <c r="A883" s="80">
        <v>882</v>
      </c>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c r="AA883" s="89"/>
      <c r="AB883" s="89"/>
      <c r="AC883" s="89"/>
      <c r="AD883" s="89"/>
      <c r="AE883" s="89"/>
      <c r="AF883" s="89"/>
      <c r="AG883" s="89"/>
      <c r="AH883" s="89"/>
      <c r="AI883" s="71"/>
      <c r="AJ883" s="71"/>
      <c r="AK883" s="71"/>
      <c r="AL883" s="26" t="str">
        <f t="shared" si="51"/>
        <v/>
      </c>
      <c r="AM883" s="26" t="str">
        <f t="shared" si="52"/>
        <v/>
      </c>
      <c r="AN883" s="24" t="str">
        <f t="shared" si="53"/>
        <v/>
      </c>
    </row>
    <row r="884" spans="1:40">
      <c r="A884" s="80">
        <v>883</v>
      </c>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c r="AA884" s="89"/>
      <c r="AB884" s="89"/>
      <c r="AC884" s="89"/>
      <c r="AD884" s="89"/>
      <c r="AE884" s="89"/>
      <c r="AF884" s="89"/>
      <c r="AG884" s="89"/>
      <c r="AH884" s="89"/>
      <c r="AI884" s="71"/>
      <c r="AJ884" s="71"/>
      <c r="AK884" s="71"/>
      <c r="AL884" s="26" t="str">
        <f t="shared" si="51"/>
        <v/>
      </c>
      <c r="AM884" s="26" t="str">
        <f t="shared" si="52"/>
        <v/>
      </c>
      <c r="AN884" s="24" t="str">
        <f t="shared" si="53"/>
        <v/>
      </c>
    </row>
    <row r="885" spans="1:40">
      <c r="A885" s="80">
        <v>884</v>
      </c>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c r="AA885" s="89"/>
      <c r="AB885" s="89"/>
      <c r="AC885" s="89"/>
      <c r="AD885" s="89"/>
      <c r="AE885" s="89"/>
      <c r="AF885" s="89"/>
      <c r="AG885" s="89"/>
      <c r="AH885" s="89"/>
      <c r="AI885" s="71"/>
      <c r="AJ885" s="71"/>
      <c r="AK885" s="71"/>
      <c r="AL885" s="26" t="str">
        <f t="shared" si="51"/>
        <v/>
      </c>
      <c r="AM885" s="26" t="str">
        <f t="shared" si="52"/>
        <v/>
      </c>
      <c r="AN885" s="24" t="str">
        <f t="shared" si="53"/>
        <v/>
      </c>
    </row>
    <row r="886" spans="1:40">
      <c r="A886" s="80">
        <v>885</v>
      </c>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c r="AA886" s="89"/>
      <c r="AB886" s="89"/>
      <c r="AC886" s="89"/>
      <c r="AD886" s="89"/>
      <c r="AE886" s="89"/>
      <c r="AF886" s="89"/>
      <c r="AG886" s="89"/>
      <c r="AH886" s="89"/>
      <c r="AI886" s="71"/>
      <c r="AJ886" s="71"/>
      <c r="AK886" s="71"/>
      <c r="AL886" s="26" t="str">
        <f t="shared" ref="AL886:AL949" si="54">IF(E886="","",E886+F886/60+24)</f>
        <v/>
      </c>
      <c r="AM886" s="26" t="str">
        <f t="shared" ref="AM886:AM949" si="55">IF(G886="","",G886+H886/60)</f>
        <v/>
      </c>
      <c r="AN886" s="24" t="str">
        <f t="shared" ref="AN886:AN949" si="56">IF(OR(E886="",G886=""),"",AL886-AM886)</f>
        <v/>
      </c>
    </row>
    <row r="887" spans="1:40">
      <c r="A887" s="80">
        <v>886</v>
      </c>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c r="AA887" s="89"/>
      <c r="AB887" s="89"/>
      <c r="AC887" s="89"/>
      <c r="AD887" s="89"/>
      <c r="AE887" s="89"/>
      <c r="AF887" s="89"/>
      <c r="AG887" s="89"/>
      <c r="AH887" s="89"/>
      <c r="AI887" s="71"/>
      <c r="AJ887" s="71"/>
      <c r="AK887" s="71"/>
      <c r="AL887" s="26" t="str">
        <f t="shared" si="54"/>
        <v/>
      </c>
      <c r="AM887" s="26" t="str">
        <f t="shared" si="55"/>
        <v/>
      </c>
      <c r="AN887" s="24" t="str">
        <f t="shared" si="56"/>
        <v/>
      </c>
    </row>
    <row r="888" spans="1:40">
      <c r="A888" s="80">
        <v>887</v>
      </c>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c r="AA888" s="89"/>
      <c r="AB888" s="89"/>
      <c r="AC888" s="89"/>
      <c r="AD888" s="89"/>
      <c r="AE888" s="89"/>
      <c r="AF888" s="89"/>
      <c r="AG888" s="89"/>
      <c r="AH888" s="89"/>
      <c r="AI888" s="71"/>
      <c r="AJ888" s="71"/>
      <c r="AK888" s="71"/>
      <c r="AL888" s="26" t="str">
        <f t="shared" si="54"/>
        <v/>
      </c>
      <c r="AM888" s="26" t="str">
        <f t="shared" si="55"/>
        <v/>
      </c>
      <c r="AN888" s="24" t="str">
        <f t="shared" si="56"/>
        <v/>
      </c>
    </row>
    <row r="889" spans="1:40">
      <c r="A889" s="80">
        <v>888</v>
      </c>
      <c r="B889" s="92"/>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c r="AA889" s="89"/>
      <c r="AB889" s="89"/>
      <c r="AC889" s="89"/>
      <c r="AD889" s="89"/>
      <c r="AE889" s="89"/>
      <c r="AF889" s="89"/>
      <c r="AG889" s="89"/>
      <c r="AH889" s="89"/>
      <c r="AI889" s="71"/>
      <c r="AJ889" s="71"/>
      <c r="AK889" s="71"/>
      <c r="AL889" s="26" t="str">
        <f t="shared" si="54"/>
        <v/>
      </c>
      <c r="AM889" s="26" t="str">
        <f t="shared" si="55"/>
        <v/>
      </c>
      <c r="AN889" s="24" t="str">
        <f t="shared" si="56"/>
        <v/>
      </c>
    </row>
    <row r="890" spans="1:40">
      <c r="A890" s="80">
        <v>889</v>
      </c>
      <c r="B890" s="92"/>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c r="AA890" s="89"/>
      <c r="AB890" s="89"/>
      <c r="AC890" s="89"/>
      <c r="AD890" s="89"/>
      <c r="AE890" s="89"/>
      <c r="AF890" s="89"/>
      <c r="AG890" s="89"/>
      <c r="AH890" s="89"/>
      <c r="AI890" s="71"/>
      <c r="AJ890" s="71"/>
      <c r="AK890" s="71"/>
      <c r="AL890" s="26" t="str">
        <f t="shared" si="54"/>
        <v/>
      </c>
      <c r="AM890" s="26" t="str">
        <f t="shared" si="55"/>
        <v/>
      </c>
      <c r="AN890" s="24" t="str">
        <f t="shared" si="56"/>
        <v/>
      </c>
    </row>
    <row r="891" spans="1:40">
      <c r="A891" s="80">
        <v>890</v>
      </c>
      <c r="B891" s="92"/>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c r="AA891" s="89"/>
      <c r="AB891" s="89"/>
      <c r="AC891" s="89"/>
      <c r="AD891" s="89"/>
      <c r="AE891" s="89"/>
      <c r="AF891" s="89"/>
      <c r="AG891" s="89"/>
      <c r="AH891" s="89"/>
      <c r="AI891" s="71"/>
      <c r="AJ891" s="71"/>
      <c r="AK891" s="71"/>
      <c r="AL891" s="26" t="str">
        <f t="shared" si="54"/>
        <v/>
      </c>
      <c r="AM891" s="26" t="str">
        <f t="shared" si="55"/>
        <v/>
      </c>
      <c r="AN891" s="24" t="str">
        <f t="shared" si="56"/>
        <v/>
      </c>
    </row>
    <row r="892" spans="1:40">
      <c r="A892" s="80">
        <v>891</v>
      </c>
      <c r="B892" s="92"/>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c r="AA892" s="89"/>
      <c r="AB892" s="89"/>
      <c r="AC892" s="89"/>
      <c r="AD892" s="89"/>
      <c r="AE892" s="89"/>
      <c r="AF892" s="89"/>
      <c r="AG892" s="89"/>
      <c r="AH892" s="89"/>
      <c r="AI892" s="71"/>
      <c r="AJ892" s="71"/>
      <c r="AK892" s="71"/>
      <c r="AL892" s="26" t="str">
        <f t="shared" si="54"/>
        <v/>
      </c>
      <c r="AM892" s="26" t="str">
        <f t="shared" si="55"/>
        <v/>
      </c>
      <c r="AN892" s="24" t="str">
        <f t="shared" si="56"/>
        <v/>
      </c>
    </row>
    <row r="893" spans="1:40">
      <c r="A893" s="80">
        <v>892</v>
      </c>
      <c r="B893" s="92"/>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c r="AA893" s="89"/>
      <c r="AB893" s="89"/>
      <c r="AC893" s="89"/>
      <c r="AD893" s="89"/>
      <c r="AE893" s="89"/>
      <c r="AF893" s="89"/>
      <c r="AG893" s="89"/>
      <c r="AH893" s="89"/>
      <c r="AI893" s="71"/>
      <c r="AJ893" s="71"/>
      <c r="AK893" s="71"/>
      <c r="AL893" s="26" t="str">
        <f t="shared" si="54"/>
        <v/>
      </c>
      <c r="AM893" s="26" t="str">
        <f t="shared" si="55"/>
        <v/>
      </c>
      <c r="AN893" s="24" t="str">
        <f t="shared" si="56"/>
        <v/>
      </c>
    </row>
    <row r="894" spans="1:40">
      <c r="A894" s="80">
        <v>893</v>
      </c>
      <c r="B894" s="92"/>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c r="AA894" s="89"/>
      <c r="AB894" s="89"/>
      <c r="AC894" s="89"/>
      <c r="AD894" s="89"/>
      <c r="AE894" s="89"/>
      <c r="AF894" s="89"/>
      <c r="AG894" s="89"/>
      <c r="AH894" s="89"/>
      <c r="AI894" s="71"/>
      <c r="AJ894" s="71"/>
      <c r="AK894" s="71"/>
      <c r="AL894" s="26" t="str">
        <f t="shared" si="54"/>
        <v/>
      </c>
      <c r="AM894" s="26" t="str">
        <f t="shared" si="55"/>
        <v/>
      </c>
      <c r="AN894" s="24" t="str">
        <f t="shared" si="56"/>
        <v/>
      </c>
    </row>
    <row r="895" spans="1:40">
      <c r="A895" s="80">
        <v>894</v>
      </c>
      <c r="B895" s="92"/>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c r="AA895" s="89"/>
      <c r="AB895" s="89"/>
      <c r="AC895" s="89"/>
      <c r="AD895" s="89"/>
      <c r="AE895" s="89"/>
      <c r="AF895" s="89"/>
      <c r="AG895" s="89"/>
      <c r="AH895" s="89"/>
      <c r="AI895" s="71"/>
      <c r="AJ895" s="71"/>
      <c r="AK895" s="71"/>
      <c r="AL895" s="26" t="str">
        <f t="shared" si="54"/>
        <v/>
      </c>
      <c r="AM895" s="26" t="str">
        <f t="shared" si="55"/>
        <v/>
      </c>
      <c r="AN895" s="24" t="str">
        <f t="shared" si="56"/>
        <v/>
      </c>
    </row>
    <row r="896" spans="1:40">
      <c r="A896" s="80">
        <v>895</v>
      </c>
      <c r="B896" s="92"/>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c r="AA896" s="89"/>
      <c r="AB896" s="89"/>
      <c r="AC896" s="89"/>
      <c r="AD896" s="89"/>
      <c r="AE896" s="89"/>
      <c r="AF896" s="89"/>
      <c r="AG896" s="89"/>
      <c r="AH896" s="89"/>
      <c r="AI896" s="71"/>
      <c r="AJ896" s="71"/>
      <c r="AK896" s="71"/>
      <c r="AL896" s="26" t="str">
        <f t="shared" si="54"/>
        <v/>
      </c>
      <c r="AM896" s="26" t="str">
        <f t="shared" si="55"/>
        <v/>
      </c>
      <c r="AN896" s="24" t="str">
        <f t="shared" si="56"/>
        <v/>
      </c>
    </row>
    <row r="897" spans="1:40">
      <c r="A897" s="80">
        <v>896</v>
      </c>
      <c r="B897" s="71"/>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c r="AA897" s="89"/>
      <c r="AB897" s="89"/>
      <c r="AC897" s="89"/>
      <c r="AD897" s="89"/>
      <c r="AE897" s="89"/>
      <c r="AF897" s="89"/>
      <c r="AG897" s="89"/>
      <c r="AH897" s="89"/>
      <c r="AI897" s="71"/>
      <c r="AJ897" s="71"/>
      <c r="AK897" s="71"/>
      <c r="AL897" s="26" t="str">
        <f t="shared" si="54"/>
        <v/>
      </c>
      <c r="AM897" s="26" t="str">
        <f t="shared" si="55"/>
        <v/>
      </c>
      <c r="AN897" s="24" t="str">
        <f t="shared" si="56"/>
        <v/>
      </c>
    </row>
    <row r="898" spans="1:40">
      <c r="A898" s="80">
        <v>897</v>
      </c>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c r="AA898" s="89"/>
      <c r="AB898" s="89"/>
      <c r="AC898" s="89"/>
      <c r="AD898" s="89"/>
      <c r="AE898" s="89"/>
      <c r="AF898" s="89"/>
      <c r="AG898" s="89"/>
      <c r="AH898" s="89"/>
      <c r="AI898" s="71"/>
      <c r="AJ898" s="71"/>
      <c r="AK898" s="71"/>
      <c r="AL898" s="26" t="str">
        <f t="shared" si="54"/>
        <v/>
      </c>
      <c r="AM898" s="26" t="str">
        <f t="shared" si="55"/>
        <v/>
      </c>
      <c r="AN898" s="24" t="str">
        <f t="shared" si="56"/>
        <v/>
      </c>
    </row>
    <row r="899" spans="1:40">
      <c r="A899" s="80">
        <v>898</v>
      </c>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c r="AA899" s="89"/>
      <c r="AB899" s="89"/>
      <c r="AC899" s="89"/>
      <c r="AD899" s="89"/>
      <c r="AE899" s="89"/>
      <c r="AF899" s="89"/>
      <c r="AG899" s="89"/>
      <c r="AH899" s="89"/>
      <c r="AI899" s="71"/>
      <c r="AJ899" s="71"/>
      <c r="AK899" s="71"/>
      <c r="AL899" s="26" t="str">
        <f t="shared" si="54"/>
        <v/>
      </c>
      <c r="AM899" s="26" t="str">
        <f t="shared" si="55"/>
        <v/>
      </c>
      <c r="AN899" s="24" t="str">
        <f t="shared" si="56"/>
        <v/>
      </c>
    </row>
    <row r="900" spans="1:40">
      <c r="A900" s="80">
        <v>899</v>
      </c>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c r="AA900" s="89"/>
      <c r="AB900" s="89"/>
      <c r="AC900" s="89"/>
      <c r="AD900" s="89"/>
      <c r="AE900" s="89"/>
      <c r="AF900" s="89"/>
      <c r="AG900" s="89"/>
      <c r="AH900" s="89"/>
      <c r="AI900" s="71"/>
      <c r="AJ900" s="71"/>
      <c r="AK900" s="71"/>
      <c r="AL900" s="26" t="str">
        <f t="shared" si="54"/>
        <v/>
      </c>
      <c r="AM900" s="26" t="str">
        <f t="shared" si="55"/>
        <v/>
      </c>
      <c r="AN900" s="24" t="str">
        <f t="shared" si="56"/>
        <v/>
      </c>
    </row>
    <row r="901" spans="1:40">
      <c r="A901" s="80">
        <v>900</v>
      </c>
      <c r="B901" s="71"/>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71"/>
      <c r="AJ901" s="71"/>
      <c r="AK901" s="71"/>
      <c r="AL901" s="26" t="str">
        <f t="shared" si="54"/>
        <v/>
      </c>
      <c r="AM901" s="26" t="str">
        <f t="shared" si="55"/>
        <v/>
      </c>
      <c r="AN901" s="24" t="str">
        <f t="shared" si="56"/>
        <v/>
      </c>
    </row>
    <row r="902" spans="1:40">
      <c r="A902" s="80">
        <v>901</v>
      </c>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c r="AA902" s="89"/>
      <c r="AB902" s="89"/>
      <c r="AC902" s="89"/>
      <c r="AD902" s="89"/>
      <c r="AE902" s="89"/>
      <c r="AF902" s="89"/>
      <c r="AG902" s="89"/>
      <c r="AH902" s="89"/>
      <c r="AI902" s="71"/>
      <c r="AJ902" s="71"/>
      <c r="AK902" s="71"/>
      <c r="AL902" s="26" t="str">
        <f t="shared" si="54"/>
        <v/>
      </c>
      <c r="AM902" s="26" t="str">
        <f t="shared" si="55"/>
        <v/>
      </c>
      <c r="AN902" s="24" t="str">
        <f t="shared" si="56"/>
        <v/>
      </c>
    </row>
    <row r="903" spans="1:40">
      <c r="A903" s="80">
        <v>902</v>
      </c>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c r="AA903" s="89"/>
      <c r="AB903" s="89"/>
      <c r="AC903" s="89"/>
      <c r="AD903" s="89"/>
      <c r="AE903" s="89"/>
      <c r="AF903" s="89"/>
      <c r="AG903" s="89"/>
      <c r="AH903" s="89"/>
      <c r="AI903" s="71"/>
      <c r="AJ903" s="71"/>
      <c r="AK903" s="71"/>
      <c r="AL903" s="26" t="str">
        <f t="shared" si="54"/>
        <v/>
      </c>
      <c r="AM903" s="26" t="str">
        <f t="shared" si="55"/>
        <v/>
      </c>
      <c r="AN903" s="24" t="str">
        <f t="shared" si="56"/>
        <v/>
      </c>
    </row>
    <row r="904" spans="1:40">
      <c r="A904" s="80">
        <v>903</v>
      </c>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c r="AA904" s="89"/>
      <c r="AB904" s="89"/>
      <c r="AC904" s="89"/>
      <c r="AD904" s="89"/>
      <c r="AE904" s="89"/>
      <c r="AF904" s="89"/>
      <c r="AG904" s="89"/>
      <c r="AH904" s="89"/>
      <c r="AI904" s="71"/>
      <c r="AJ904" s="71"/>
      <c r="AK904" s="71"/>
      <c r="AL904" s="26" t="str">
        <f t="shared" si="54"/>
        <v/>
      </c>
      <c r="AM904" s="26" t="str">
        <f t="shared" si="55"/>
        <v/>
      </c>
      <c r="AN904" s="24" t="str">
        <f t="shared" si="56"/>
        <v/>
      </c>
    </row>
    <row r="905" spans="1:40">
      <c r="A905" s="80">
        <v>904</v>
      </c>
      <c r="B905" s="71"/>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c r="AA905" s="89"/>
      <c r="AB905" s="89"/>
      <c r="AC905" s="89"/>
      <c r="AD905" s="89"/>
      <c r="AE905" s="89"/>
      <c r="AF905" s="89"/>
      <c r="AG905" s="89"/>
      <c r="AH905" s="89"/>
      <c r="AI905" s="71"/>
      <c r="AJ905" s="71"/>
      <c r="AK905" s="71"/>
      <c r="AL905" s="26" t="str">
        <f t="shared" si="54"/>
        <v/>
      </c>
      <c r="AM905" s="26" t="str">
        <f t="shared" si="55"/>
        <v/>
      </c>
      <c r="AN905" s="24" t="str">
        <f t="shared" si="56"/>
        <v/>
      </c>
    </row>
    <row r="906" spans="1:40">
      <c r="A906" s="80">
        <v>905</v>
      </c>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c r="AA906" s="89"/>
      <c r="AB906" s="89"/>
      <c r="AC906" s="89"/>
      <c r="AD906" s="89"/>
      <c r="AE906" s="89"/>
      <c r="AF906" s="89"/>
      <c r="AG906" s="89"/>
      <c r="AH906" s="89"/>
      <c r="AI906" s="71"/>
      <c r="AJ906" s="71"/>
      <c r="AK906" s="71"/>
      <c r="AL906" s="26" t="str">
        <f t="shared" si="54"/>
        <v/>
      </c>
      <c r="AM906" s="26" t="str">
        <f t="shared" si="55"/>
        <v/>
      </c>
      <c r="AN906" s="24" t="str">
        <f t="shared" si="56"/>
        <v/>
      </c>
    </row>
    <row r="907" spans="1:40">
      <c r="A907" s="80">
        <v>906</v>
      </c>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c r="AA907" s="89"/>
      <c r="AB907" s="89"/>
      <c r="AC907" s="89"/>
      <c r="AD907" s="89"/>
      <c r="AE907" s="89"/>
      <c r="AF907" s="89"/>
      <c r="AG907" s="89"/>
      <c r="AH907" s="89"/>
      <c r="AI907" s="71"/>
      <c r="AJ907" s="71"/>
      <c r="AK907" s="71"/>
      <c r="AL907" s="26" t="str">
        <f t="shared" si="54"/>
        <v/>
      </c>
      <c r="AM907" s="26" t="str">
        <f t="shared" si="55"/>
        <v/>
      </c>
      <c r="AN907" s="24" t="str">
        <f t="shared" si="56"/>
        <v/>
      </c>
    </row>
    <row r="908" spans="1:40">
      <c r="A908" s="80">
        <v>907</v>
      </c>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c r="AA908" s="89"/>
      <c r="AB908" s="89"/>
      <c r="AC908" s="89"/>
      <c r="AD908" s="89"/>
      <c r="AE908" s="89"/>
      <c r="AF908" s="89"/>
      <c r="AG908" s="89"/>
      <c r="AH908" s="89"/>
      <c r="AI908" s="71"/>
      <c r="AJ908" s="71"/>
      <c r="AK908" s="71"/>
      <c r="AL908" s="26" t="str">
        <f t="shared" si="54"/>
        <v/>
      </c>
      <c r="AM908" s="26" t="str">
        <f t="shared" si="55"/>
        <v/>
      </c>
      <c r="AN908" s="24" t="str">
        <f t="shared" si="56"/>
        <v/>
      </c>
    </row>
    <row r="909" spans="1:40">
      <c r="A909" s="80">
        <v>908</v>
      </c>
      <c r="B909" s="71"/>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c r="AA909" s="89"/>
      <c r="AB909" s="89"/>
      <c r="AC909" s="89"/>
      <c r="AD909" s="89"/>
      <c r="AE909" s="89"/>
      <c r="AF909" s="89"/>
      <c r="AG909" s="89"/>
      <c r="AH909" s="89"/>
      <c r="AI909" s="71"/>
      <c r="AJ909" s="71"/>
      <c r="AK909" s="71"/>
      <c r="AL909" s="26" t="str">
        <f t="shared" si="54"/>
        <v/>
      </c>
      <c r="AM909" s="26" t="str">
        <f t="shared" si="55"/>
        <v/>
      </c>
      <c r="AN909" s="24" t="str">
        <f t="shared" si="56"/>
        <v/>
      </c>
    </row>
    <row r="910" spans="1:40">
      <c r="A910" s="80">
        <v>909</v>
      </c>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c r="AA910" s="89"/>
      <c r="AB910" s="89"/>
      <c r="AC910" s="89"/>
      <c r="AD910" s="89"/>
      <c r="AE910" s="89"/>
      <c r="AF910" s="89"/>
      <c r="AG910" s="89"/>
      <c r="AH910" s="89"/>
      <c r="AI910" s="71"/>
      <c r="AJ910" s="71"/>
      <c r="AK910" s="71"/>
      <c r="AL910" s="26" t="str">
        <f t="shared" si="54"/>
        <v/>
      </c>
      <c r="AM910" s="26" t="str">
        <f t="shared" si="55"/>
        <v/>
      </c>
      <c r="AN910" s="24" t="str">
        <f t="shared" si="56"/>
        <v/>
      </c>
    </row>
    <row r="911" spans="1:40">
      <c r="A911" s="80">
        <v>910</v>
      </c>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c r="AA911" s="89"/>
      <c r="AB911" s="89"/>
      <c r="AC911" s="89"/>
      <c r="AD911" s="89"/>
      <c r="AE911" s="89"/>
      <c r="AF911" s="89"/>
      <c r="AG911" s="89"/>
      <c r="AH911" s="89"/>
      <c r="AI911" s="71"/>
      <c r="AJ911" s="71"/>
      <c r="AK911" s="71"/>
      <c r="AL911" s="26" t="str">
        <f t="shared" si="54"/>
        <v/>
      </c>
      <c r="AM911" s="26" t="str">
        <f t="shared" si="55"/>
        <v/>
      </c>
      <c r="AN911" s="24" t="str">
        <f t="shared" si="56"/>
        <v/>
      </c>
    </row>
    <row r="912" spans="1:40">
      <c r="A912" s="80">
        <v>911</v>
      </c>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c r="AA912" s="89"/>
      <c r="AB912" s="89"/>
      <c r="AC912" s="89"/>
      <c r="AD912" s="89"/>
      <c r="AE912" s="89"/>
      <c r="AF912" s="89"/>
      <c r="AG912" s="89"/>
      <c r="AH912" s="89"/>
      <c r="AI912" s="71"/>
      <c r="AJ912" s="71"/>
      <c r="AK912" s="71"/>
      <c r="AL912" s="26" t="str">
        <f t="shared" si="54"/>
        <v/>
      </c>
      <c r="AM912" s="26" t="str">
        <f t="shared" si="55"/>
        <v/>
      </c>
      <c r="AN912" s="24" t="str">
        <f t="shared" si="56"/>
        <v/>
      </c>
    </row>
    <row r="913" spans="1:40">
      <c r="A913" s="80">
        <v>912</v>
      </c>
      <c r="B913" s="71"/>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c r="AD913" s="89"/>
      <c r="AE913" s="89"/>
      <c r="AF913" s="89"/>
      <c r="AG913" s="89"/>
      <c r="AH913" s="89"/>
      <c r="AI913" s="71"/>
      <c r="AJ913" s="71"/>
      <c r="AK913" s="71"/>
      <c r="AL913" s="26" t="str">
        <f t="shared" si="54"/>
        <v/>
      </c>
      <c r="AM913" s="26" t="str">
        <f t="shared" si="55"/>
        <v/>
      </c>
      <c r="AN913" s="24" t="str">
        <f t="shared" si="56"/>
        <v/>
      </c>
    </row>
    <row r="914" spans="1:40">
      <c r="A914" s="80">
        <v>913</v>
      </c>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c r="AD914" s="89"/>
      <c r="AE914" s="89"/>
      <c r="AF914" s="89"/>
      <c r="AG914" s="89"/>
      <c r="AH914" s="89"/>
      <c r="AI914" s="71"/>
      <c r="AJ914" s="71"/>
      <c r="AK914" s="71"/>
      <c r="AL914" s="26" t="str">
        <f t="shared" si="54"/>
        <v/>
      </c>
      <c r="AM914" s="26" t="str">
        <f t="shared" si="55"/>
        <v/>
      </c>
      <c r="AN914" s="24" t="str">
        <f t="shared" si="56"/>
        <v/>
      </c>
    </row>
    <row r="915" spans="1:40">
      <c r="A915" s="80">
        <v>914</v>
      </c>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c r="AA915" s="89"/>
      <c r="AB915" s="89"/>
      <c r="AC915" s="89"/>
      <c r="AD915" s="89"/>
      <c r="AE915" s="89"/>
      <c r="AF915" s="89"/>
      <c r="AG915" s="89"/>
      <c r="AH915" s="89"/>
      <c r="AI915" s="71"/>
      <c r="AJ915" s="71"/>
      <c r="AK915" s="71"/>
      <c r="AL915" s="26" t="str">
        <f t="shared" si="54"/>
        <v/>
      </c>
      <c r="AM915" s="26" t="str">
        <f t="shared" si="55"/>
        <v/>
      </c>
      <c r="AN915" s="24" t="str">
        <f t="shared" si="56"/>
        <v/>
      </c>
    </row>
    <row r="916" spans="1:40">
      <c r="A916" s="80">
        <v>915</v>
      </c>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c r="AA916" s="89"/>
      <c r="AB916" s="89"/>
      <c r="AC916" s="89"/>
      <c r="AD916" s="89"/>
      <c r="AE916" s="89"/>
      <c r="AF916" s="89"/>
      <c r="AG916" s="89"/>
      <c r="AH916" s="89"/>
      <c r="AI916" s="71"/>
      <c r="AJ916" s="71"/>
      <c r="AK916" s="71"/>
      <c r="AL916" s="26" t="str">
        <f t="shared" si="54"/>
        <v/>
      </c>
      <c r="AM916" s="26" t="str">
        <f t="shared" si="55"/>
        <v/>
      </c>
      <c r="AN916" s="24" t="str">
        <f t="shared" si="56"/>
        <v/>
      </c>
    </row>
    <row r="917" spans="1:40">
      <c r="A917" s="80">
        <v>916</v>
      </c>
      <c r="B917" s="71"/>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c r="AA917" s="89"/>
      <c r="AB917" s="89"/>
      <c r="AC917" s="89"/>
      <c r="AD917" s="89"/>
      <c r="AE917" s="89"/>
      <c r="AF917" s="89"/>
      <c r="AG917" s="89"/>
      <c r="AH917" s="89"/>
      <c r="AI917" s="71"/>
      <c r="AJ917" s="71"/>
      <c r="AK917" s="71"/>
      <c r="AL917" s="26" t="str">
        <f t="shared" si="54"/>
        <v/>
      </c>
      <c r="AM917" s="26" t="str">
        <f t="shared" si="55"/>
        <v/>
      </c>
      <c r="AN917" s="24" t="str">
        <f t="shared" si="56"/>
        <v/>
      </c>
    </row>
    <row r="918" spans="1:40">
      <c r="A918" s="80">
        <v>917</v>
      </c>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c r="AA918" s="89"/>
      <c r="AB918" s="89"/>
      <c r="AC918" s="89"/>
      <c r="AD918" s="89"/>
      <c r="AE918" s="89"/>
      <c r="AF918" s="89"/>
      <c r="AG918" s="89"/>
      <c r="AH918" s="89"/>
      <c r="AI918" s="71"/>
      <c r="AJ918" s="71"/>
      <c r="AK918" s="71"/>
      <c r="AL918" s="26" t="str">
        <f t="shared" si="54"/>
        <v/>
      </c>
      <c r="AM918" s="26" t="str">
        <f t="shared" si="55"/>
        <v/>
      </c>
      <c r="AN918" s="24" t="str">
        <f t="shared" si="56"/>
        <v/>
      </c>
    </row>
    <row r="919" spans="1:40">
      <c r="A919" s="80">
        <v>918</v>
      </c>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c r="AA919" s="89"/>
      <c r="AB919" s="89"/>
      <c r="AC919" s="89"/>
      <c r="AD919" s="89"/>
      <c r="AE919" s="89"/>
      <c r="AF919" s="89"/>
      <c r="AG919" s="89"/>
      <c r="AH919" s="89"/>
      <c r="AI919" s="71"/>
      <c r="AJ919" s="71"/>
      <c r="AK919" s="71"/>
      <c r="AL919" s="26" t="str">
        <f t="shared" si="54"/>
        <v/>
      </c>
      <c r="AM919" s="26" t="str">
        <f t="shared" si="55"/>
        <v/>
      </c>
      <c r="AN919" s="24" t="str">
        <f t="shared" si="56"/>
        <v/>
      </c>
    </row>
    <row r="920" spans="1:40">
      <c r="A920" s="80">
        <v>919</v>
      </c>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c r="AA920" s="89"/>
      <c r="AB920" s="89"/>
      <c r="AC920" s="89"/>
      <c r="AD920" s="89"/>
      <c r="AE920" s="89"/>
      <c r="AF920" s="89"/>
      <c r="AG920" s="89"/>
      <c r="AH920" s="89"/>
      <c r="AI920" s="71"/>
      <c r="AJ920" s="71"/>
      <c r="AK920" s="71"/>
      <c r="AL920" s="26" t="str">
        <f t="shared" si="54"/>
        <v/>
      </c>
      <c r="AM920" s="26" t="str">
        <f t="shared" si="55"/>
        <v/>
      </c>
      <c r="AN920" s="24" t="str">
        <f t="shared" si="56"/>
        <v/>
      </c>
    </row>
    <row r="921" spans="1:40">
      <c r="A921" s="80">
        <v>920</v>
      </c>
      <c r="B921" s="71"/>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c r="AA921" s="89"/>
      <c r="AB921" s="89"/>
      <c r="AC921" s="89"/>
      <c r="AD921" s="89"/>
      <c r="AE921" s="89"/>
      <c r="AF921" s="89"/>
      <c r="AG921" s="89"/>
      <c r="AH921" s="89"/>
      <c r="AI921" s="71"/>
      <c r="AJ921" s="71"/>
      <c r="AK921" s="71"/>
      <c r="AL921" s="26" t="str">
        <f t="shared" si="54"/>
        <v/>
      </c>
      <c r="AM921" s="26" t="str">
        <f t="shared" si="55"/>
        <v/>
      </c>
      <c r="AN921" s="24" t="str">
        <f t="shared" si="56"/>
        <v/>
      </c>
    </row>
    <row r="922" spans="1:40">
      <c r="A922" s="80">
        <v>921</v>
      </c>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c r="AA922" s="89"/>
      <c r="AB922" s="89"/>
      <c r="AC922" s="89"/>
      <c r="AD922" s="89"/>
      <c r="AE922" s="89"/>
      <c r="AF922" s="89"/>
      <c r="AG922" s="89"/>
      <c r="AH922" s="89"/>
      <c r="AI922" s="71"/>
      <c r="AJ922" s="71"/>
      <c r="AK922" s="71"/>
      <c r="AL922" s="26" t="str">
        <f t="shared" si="54"/>
        <v/>
      </c>
      <c r="AM922" s="26" t="str">
        <f t="shared" si="55"/>
        <v/>
      </c>
      <c r="AN922" s="24" t="str">
        <f t="shared" si="56"/>
        <v/>
      </c>
    </row>
    <row r="923" spans="1:40">
      <c r="A923" s="80">
        <v>922</v>
      </c>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c r="AA923" s="89"/>
      <c r="AB923" s="89"/>
      <c r="AC923" s="89"/>
      <c r="AD923" s="89"/>
      <c r="AE923" s="89"/>
      <c r="AF923" s="89"/>
      <c r="AG923" s="89"/>
      <c r="AH923" s="89"/>
      <c r="AI923" s="71"/>
      <c r="AJ923" s="71"/>
      <c r="AK923" s="71"/>
      <c r="AL923" s="26" t="str">
        <f t="shared" si="54"/>
        <v/>
      </c>
      <c r="AM923" s="26" t="str">
        <f t="shared" si="55"/>
        <v/>
      </c>
      <c r="AN923" s="24" t="str">
        <f t="shared" si="56"/>
        <v/>
      </c>
    </row>
    <row r="924" spans="1:40">
      <c r="A924" s="80">
        <v>923</v>
      </c>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AC924" s="89"/>
      <c r="AD924" s="89"/>
      <c r="AE924" s="89"/>
      <c r="AF924" s="89"/>
      <c r="AG924" s="89"/>
      <c r="AH924" s="89"/>
      <c r="AI924" s="71"/>
      <c r="AJ924" s="71"/>
      <c r="AK924" s="71"/>
      <c r="AL924" s="26" t="str">
        <f t="shared" si="54"/>
        <v/>
      </c>
      <c r="AM924" s="26" t="str">
        <f t="shared" si="55"/>
        <v/>
      </c>
      <c r="AN924" s="24" t="str">
        <f t="shared" si="56"/>
        <v/>
      </c>
    </row>
    <row r="925" spans="1:40">
      <c r="A925" s="80">
        <v>924</v>
      </c>
      <c r="B925" s="71"/>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c r="AA925" s="89"/>
      <c r="AB925" s="89"/>
      <c r="AC925" s="89"/>
      <c r="AD925" s="89"/>
      <c r="AE925" s="89"/>
      <c r="AF925" s="89"/>
      <c r="AG925" s="89"/>
      <c r="AH925" s="89"/>
      <c r="AI925" s="71"/>
      <c r="AJ925" s="71"/>
      <c r="AK925" s="71"/>
      <c r="AL925" s="26" t="str">
        <f t="shared" si="54"/>
        <v/>
      </c>
      <c r="AM925" s="26" t="str">
        <f t="shared" si="55"/>
        <v/>
      </c>
      <c r="AN925" s="24" t="str">
        <f t="shared" si="56"/>
        <v/>
      </c>
    </row>
    <row r="926" spans="1:40">
      <c r="A926" s="80">
        <v>925</v>
      </c>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c r="AA926" s="89"/>
      <c r="AB926" s="89"/>
      <c r="AC926" s="89"/>
      <c r="AD926" s="89"/>
      <c r="AE926" s="89"/>
      <c r="AF926" s="89"/>
      <c r="AG926" s="89"/>
      <c r="AH926" s="89"/>
      <c r="AI926" s="71"/>
      <c r="AJ926" s="71"/>
      <c r="AK926" s="71"/>
      <c r="AL926" s="26" t="str">
        <f t="shared" si="54"/>
        <v/>
      </c>
      <c r="AM926" s="26" t="str">
        <f t="shared" si="55"/>
        <v/>
      </c>
      <c r="AN926" s="24" t="str">
        <f t="shared" si="56"/>
        <v/>
      </c>
    </row>
    <row r="927" spans="1:40">
      <c r="A927" s="80">
        <v>926</v>
      </c>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c r="AA927" s="89"/>
      <c r="AB927" s="89"/>
      <c r="AC927" s="89"/>
      <c r="AD927" s="89"/>
      <c r="AE927" s="89"/>
      <c r="AF927" s="89"/>
      <c r="AG927" s="89"/>
      <c r="AH927" s="89"/>
      <c r="AI927" s="71"/>
      <c r="AJ927" s="71"/>
      <c r="AK927" s="71"/>
      <c r="AL927" s="26" t="str">
        <f t="shared" si="54"/>
        <v/>
      </c>
      <c r="AM927" s="26" t="str">
        <f t="shared" si="55"/>
        <v/>
      </c>
      <c r="AN927" s="24" t="str">
        <f t="shared" si="56"/>
        <v/>
      </c>
    </row>
    <row r="928" spans="1:40">
      <c r="A928" s="80">
        <v>927</v>
      </c>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c r="AA928" s="89"/>
      <c r="AB928" s="89"/>
      <c r="AC928" s="89"/>
      <c r="AD928" s="89"/>
      <c r="AE928" s="89"/>
      <c r="AF928" s="89"/>
      <c r="AG928" s="89"/>
      <c r="AH928" s="89"/>
      <c r="AI928" s="71"/>
      <c r="AJ928" s="71"/>
      <c r="AK928" s="71"/>
      <c r="AL928" s="26" t="str">
        <f t="shared" si="54"/>
        <v/>
      </c>
      <c r="AM928" s="26" t="str">
        <f t="shared" si="55"/>
        <v/>
      </c>
      <c r="AN928" s="24" t="str">
        <f t="shared" si="56"/>
        <v/>
      </c>
    </row>
    <row r="929" spans="1:40">
      <c r="A929" s="80">
        <v>928</v>
      </c>
      <c r="B929" s="71"/>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c r="AA929" s="89"/>
      <c r="AB929" s="89"/>
      <c r="AC929" s="89"/>
      <c r="AD929" s="89"/>
      <c r="AE929" s="89"/>
      <c r="AF929" s="89"/>
      <c r="AG929" s="89"/>
      <c r="AH929" s="89"/>
      <c r="AI929" s="71"/>
      <c r="AJ929" s="71"/>
      <c r="AK929" s="71"/>
      <c r="AL929" s="26" t="str">
        <f t="shared" si="54"/>
        <v/>
      </c>
      <c r="AM929" s="26" t="str">
        <f t="shared" si="55"/>
        <v/>
      </c>
      <c r="AN929" s="24" t="str">
        <f t="shared" si="56"/>
        <v/>
      </c>
    </row>
    <row r="930" spans="1:40">
      <c r="A930" s="80">
        <v>929</v>
      </c>
      <c r="B930" s="89"/>
      <c r="C930" s="89"/>
      <c r="D930" s="71"/>
      <c r="E930" s="71"/>
      <c r="F930" s="71"/>
      <c r="G930" s="71"/>
      <c r="H930" s="71"/>
      <c r="I930" s="71"/>
      <c r="J930" s="71"/>
      <c r="K930" s="71"/>
      <c r="L930" s="89"/>
      <c r="M930" s="89"/>
      <c r="N930" s="71"/>
      <c r="O930" s="71"/>
      <c r="P930" s="71"/>
      <c r="Q930" s="71"/>
      <c r="R930" s="71"/>
      <c r="S930" s="71"/>
      <c r="T930" s="71"/>
      <c r="U930" s="71"/>
      <c r="V930" s="71"/>
      <c r="W930" s="71"/>
      <c r="X930" s="71"/>
      <c r="Y930" s="71"/>
      <c r="Z930" s="71"/>
      <c r="AA930" s="71"/>
      <c r="AB930" s="71"/>
      <c r="AC930" s="71"/>
      <c r="AD930" s="71"/>
      <c r="AE930" s="71"/>
      <c r="AF930" s="71"/>
      <c r="AG930" s="71"/>
      <c r="AH930" s="71"/>
      <c r="AI930" s="71"/>
      <c r="AJ930" s="71"/>
      <c r="AK930" s="71"/>
      <c r="AL930" s="26" t="str">
        <f t="shared" si="54"/>
        <v/>
      </c>
      <c r="AM930" s="26" t="str">
        <f t="shared" si="55"/>
        <v/>
      </c>
      <c r="AN930" s="24" t="str">
        <f t="shared" si="56"/>
        <v/>
      </c>
    </row>
    <row r="931" spans="1:40">
      <c r="A931" s="80">
        <v>930</v>
      </c>
      <c r="B931" s="89"/>
      <c r="C931" s="89"/>
      <c r="D931" s="71"/>
      <c r="E931" s="71"/>
      <c r="F931" s="71"/>
      <c r="G931" s="71"/>
      <c r="H931" s="71"/>
      <c r="I931" s="71"/>
      <c r="J931" s="71"/>
      <c r="K931" s="71"/>
      <c r="L931" s="89"/>
      <c r="M931" s="89"/>
      <c r="N931" s="71"/>
      <c r="O931" s="71"/>
      <c r="P931" s="71"/>
      <c r="Q931" s="71"/>
      <c r="R931" s="71"/>
      <c r="S931" s="71"/>
      <c r="T931" s="71"/>
      <c r="U931" s="71"/>
      <c r="V931" s="71"/>
      <c r="W931" s="71"/>
      <c r="X931" s="71"/>
      <c r="Y931" s="71"/>
      <c r="Z931" s="71"/>
      <c r="AA931" s="71"/>
      <c r="AB931" s="71"/>
      <c r="AC931" s="71"/>
      <c r="AD931" s="71"/>
      <c r="AE931" s="71"/>
      <c r="AF931" s="71"/>
      <c r="AG931" s="71"/>
      <c r="AH931" s="71"/>
      <c r="AI931" s="71"/>
      <c r="AJ931" s="71"/>
      <c r="AK931" s="71"/>
      <c r="AL931" s="26" t="str">
        <f t="shared" si="54"/>
        <v/>
      </c>
      <c r="AM931" s="26" t="str">
        <f t="shared" si="55"/>
        <v/>
      </c>
      <c r="AN931" s="24" t="str">
        <f t="shared" si="56"/>
        <v/>
      </c>
    </row>
    <row r="932" spans="1:40">
      <c r="A932" s="80">
        <v>931</v>
      </c>
      <c r="B932" s="92"/>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c r="AA932" s="89"/>
      <c r="AB932" s="89"/>
      <c r="AC932" s="89"/>
      <c r="AD932" s="89"/>
      <c r="AE932" s="89"/>
      <c r="AF932" s="89"/>
      <c r="AG932" s="89"/>
      <c r="AH932" s="89"/>
      <c r="AI932" s="71"/>
      <c r="AJ932" s="71"/>
      <c r="AK932" s="71"/>
      <c r="AL932" s="26" t="str">
        <f t="shared" si="54"/>
        <v/>
      </c>
      <c r="AM932" s="26" t="str">
        <f t="shared" si="55"/>
        <v/>
      </c>
      <c r="AN932" s="24" t="str">
        <f t="shared" si="56"/>
        <v/>
      </c>
    </row>
    <row r="933" spans="1:40">
      <c r="A933" s="80">
        <v>932</v>
      </c>
      <c r="B933" s="71"/>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c r="AA933" s="89"/>
      <c r="AB933" s="89"/>
      <c r="AC933" s="89"/>
      <c r="AD933" s="89"/>
      <c r="AE933" s="89"/>
      <c r="AF933" s="89"/>
      <c r="AG933" s="89"/>
      <c r="AH933" s="89"/>
      <c r="AI933" s="71"/>
      <c r="AJ933" s="71"/>
      <c r="AK933" s="71"/>
      <c r="AL933" s="26" t="str">
        <f t="shared" si="54"/>
        <v/>
      </c>
      <c r="AM933" s="26" t="str">
        <f t="shared" si="55"/>
        <v/>
      </c>
      <c r="AN933" s="24" t="str">
        <f t="shared" si="56"/>
        <v/>
      </c>
    </row>
    <row r="934" spans="1:40">
      <c r="A934" s="80">
        <v>933</v>
      </c>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c r="AA934" s="89"/>
      <c r="AB934" s="89"/>
      <c r="AC934" s="89"/>
      <c r="AD934" s="89"/>
      <c r="AE934" s="89"/>
      <c r="AF934" s="89"/>
      <c r="AG934" s="89"/>
      <c r="AH934" s="89"/>
      <c r="AI934" s="71"/>
      <c r="AJ934" s="71"/>
      <c r="AK934" s="71"/>
      <c r="AL934" s="26" t="str">
        <f t="shared" si="54"/>
        <v/>
      </c>
      <c r="AM934" s="26" t="str">
        <f t="shared" si="55"/>
        <v/>
      </c>
      <c r="AN934" s="24" t="str">
        <f t="shared" si="56"/>
        <v/>
      </c>
    </row>
    <row r="935" spans="1:40">
      <c r="A935" s="80">
        <v>934</v>
      </c>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c r="AA935" s="89"/>
      <c r="AB935" s="89"/>
      <c r="AC935" s="89"/>
      <c r="AD935" s="89"/>
      <c r="AE935" s="89"/>
      <c r="AF935" s="89"/>
      <c r="AG935" s="89"/>
      <c r="AH935" s="89"/>
      <c r="AI935" s="71"/>
      <c r="AJ935" s="71"/>
      <c r="AK935" s="71"/>
      <c r="AL935" s="26" t="str">
        <f t="shared" si="54"/>
        <v/>
      </c>
      <c r="AM935" s="26" t="str">
        <f t="shared" si="55"/>
        <v/>
      </c>
      <c r="AN935" s="24" t="str">
        <f t="shared" si="56"/>
        <v/>
      </c>
    </row>
    <row r="936" spans="1:40">
      <c r="A936" s="80">
        <v>935</v>
      </c>
      <c r="B936" s="71"/>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c r="AA936" s="89"/>
      <c r="AB936" s="89"/>
      <c r="AC936" s="89"/>
      <c r="AD936" s="89"/>
      <c r="AE936" s="89"/>
      <c r="AF936" s="89"/>
      <c r="AG936" s="89"/>
      <c r="AH936" s="89"/>
      <c r="AI936" s="71"/>
      <c r="AJ936" s="71"/>
      <c r="AK936" s="71"/>
      <c r="AL936" s="26" t="str">
        <f t="shared" si="54"/>
        <v/>
      </c>
      <c r="AM936" s="26" t="str">
        <f t="shared" si="55"/>
        <v/>
      </c>
      <c r="AN936" s="24" t="str">
        <f t="shared" si="56"/>
        <v/>
      </c>
    </row>
    <row r="937" spans="1:40">
      <c r="A937" s="80">
        <v>936</v>
      </c>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c r="AA937" s="89"/>
      <c r="AB937" s="89"/>
      <c r="AC937" s="89"/>
      <c r="AD937" s="89"/>
      <c r="AE937" s="89"/>
      <c r="AF937" s="89"/>
      <c r="AG937" s="89"/>
      <c r="AH937" s="89"/>
      <c r="AI937" s="71"/>
      <c r="AJ937" s="71"/>
      <c r="AK937" s="71"/>
      <c r="AL937" s="26" t="str">
        <f t="shared" si="54"/>
        <v/>
      </c>
      <c r="AM937" s="26" t="str">
        <f t="shared" si="55"/>
        <v/>
      </c>
      <c r="AN937" s="24" t="str">
        <f t="shared" si="56"/>
        <v/>
      </c>
    </row>
    <row r="938" spans="1:40">
      <c r="A938" s="80">
        <v>937</v>
      </c>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c r="AA938" s="89"/>
      <c r="AB938" s="89"/>
      <c r="AC938" s="89"/>
      <c r="AD938" s="89"/>
      <c r="AE938" s="89"/>
      <c r="AF938" s="89"/>
      <c r="AG938" s="89"/>
      <c r="AH938" s="89"/>
      <c r="AI938" s="71"/>
      <c r="AJ938" s="71"/>
      <c r="AK938" s="71"/>
      <c r="AL938" s="26" t="str">
        <f t="shared" si="54"/>
        <v/>
      </c>
      <c r="AM938" s="26" t="str">
        <f t="shared" si="55"/>
        <v/>
      </c>
      <c r="AN938" s="24" t="str">
        <f t="shared" si="56"/>
        <v/>
      </c>
    </row>
    <row r="939" spans="1:40">
      <c r="A939" s="80">
        <v>938</v>
      </c>
      <c r="B939" s="71"/>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c r="AA939" s="89"/>
      <c r="AB939" s="89"/>
      <c r="AC939" s="89"/>
      <c r="AD939" s="89"/>
      <c r="AE939" s="89"/>
      <c r="AF939" s="89"/>
      <c r="AG939" s="89"/>
      <c r="AH939" s="89"/>
      <c r="AI939" s="71"/>
      <c r="AJ939" s="71"/>
      <c r="AK939" s="71"/>
      <c r="AL939" s="26" t="str">
        <f t="shared" si="54"/>
        <v/>
      </c>
      <c r="AM939" s="26" t="str">
        <f t="shared" si="55"/>
        <v/>
      </c>
      <c r="AN939" s="24" t="str">
        <f t="shared" si="56"/>
        <v/>
      </c>
    </row>
    <row r="940" spans="1:40">
      <c r="A940" s="80">
        <v>939</v>
      </c>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c r="AA940" s="89"/>
      <c r="AB940" s="89"/>
      <c r="AC940" s="89"/>
      <c r="AD940" s="89"/>
      <c r="AE940" s="89"/>
      <c r="AF940" s="89"/>
      <c r="AG940" s="89"/>
      <c r="AH940" s="89"/>
      <c r="AI940" s="71"/>
      <c r="AJ940" s="71"/>
      <c r="AK940" s="71"/>
      <c r="AL940" s="26" t="str">
        <f t="shared" si="54"/>
        <v/>
      </c>
      <c r="AM940" s="26" t="str">
        <f t="shared" si="55"/>
        <v/>
      </c>
      <c r="AN940" s="24" t="str">
        <f t="shared" si="56"/>
        <v/>
      </c>
    </row>
    <row r="941" spans="1:40">
      <c r="A941" s="80">
        <v>940</v>
      </c>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c r="AD941" s="89"/>
      <c r="AE941" s="89"/>
      <c r="AF941" s="89"/>
      <c r="AG941" s="89"/>
      <c r="AH941" s="89"/>
      <c r="AI941" s="71"/>
      <c r="AJ941" s="71"/>
      <c r="AK941" s="71"/>
      <c r="AL941" s="26" t="str">
        <f t="shared" si="54"/>
        <v/>
      </c>
      <c r="AM941" s="26" t="str">
        <f t="shared" si="55"/>
        <v/>
      </c>
      <c r="AN941" s="24" t="str">
        <f t="shared" si="56"/>
        <v/>
      </c>
    </row>
    <row r="942" spans="1:40">
      <c r="A942" s="80">
        <v>941</v>
      </c>
      <c r="B942" s="71"/>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c r="AA942" s="89"/>
      <c r="AB942" s="89"/>
      <c r="AC942" s="89"/>
      <c r="AD942" s="89"/>
      <c r="AE942" s="89"/>
      <c r="AF942" s="89"/>
      <c r="AG942" s="89"/>
      <c r="AH942" s="89"/>
      <c r="AI942" s="71"/>
      <c r="AJ942" s="71"/>
      <c r="AK942" s="71"/>
      <c r="AL942" s="26" t="str">
        <f t="shared" si="54"/>
        <v/>
      </c>
      <c r="AM942" s="26" t="str">
        <f t="shared" si="55"/>
        <v/>
      </c>
      <c r="AN942" s="24" t="str">
        <f t="shared" si="56"/>
        <v/>
      </c>
    </row>
    <row r="943" spans="1:40">
      <c r="A943" s="80">
        <v>942</v>
      </c>
      <c r="B943" s="89"/>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c r="AA943" s="89"/>
      <c r="AB943" s="89"/>
      <c r="AC943" s="89"/>
      <c r="AD943" s="89"/>
      <c r="AE943" s="89"/>
      <c r="AF943" s="89"/>
      <c r="AG943" s="89"/>
      <c r="AH943" s="89"/>
      <c r="AI943" s="71"/>
      <c r="AJ943" s="71"/>
      <c r="AK943" s="71"/>
      <c r="AL943" s="26" t="str">
        <f t="shared" si="54"/>
        <v/>
      </c>
      <c r="AM943" s="26" t="str">
        <f t="shared" si="55"/>
        <v/>
      </c>
      <c r="AN943" s="24" t="str">
        <f t="shared" si="56"/>
        <v/>
      </c>
    </row>
    <row r="944" spans="1:40">
      <c r="A944" s="80">
        <v>943</v>
      </c>
      <c r="B944" s="89"/>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c r="AA944" s="89"/>
      <c r="AB944" s="89"/>
      <c r="AC944" s="89"/>
      <c r="AD944" s="89"/>
      <c r="AE944" s="89"/>
      <c r="AF944" s="89"/>
      <c r="AG944" s="89"/>
      <c r="AH944" s="89"/>
      <c r="AI944" s="71"/>
      <c r="AJ944" s="71"/>
      <c r="AK944" s="71"/>
      <c r="AL944" s="26" t="str">
        <f t="shared" si="54"/>
        <v/>
      </c>
      <c r="AM944" s="26" t="str">
        <f t="shared" si="55"/>
        <v/>
      </c>
      <c r="AN944" s="24" t="str">
        <f t="shared" si="56"/>
        <v/>
      </c>
    </row>
    <row r="945" spans="1:40">
      <c r="A945" s="80">
        <v>944</v>
      </c>
      <c r="B945" s="71"/>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c r="AA945" s="89"/>
      <c r="AB945" s="89"/>
      <c r="AC945" s="89"/>
      <c r="AD945" s="89"/>
      <c r="AE945" s="89"/>
      <c r="AF945" s="89"/>
      <c r="AG945" s="89"/>
      <c r="AH945" s="89"/>
      <c r="AI945" s="71"/>
      <c r="AJ945" s="71"/>
      <c r="AK945" s="71"/>
      <c r="AL945" s="26" t="str">
        <f t="shared" si="54"/>
        <v/>
      </c>
      <c r="AM945" s="26" t="str">
        <f t="shared" si="55"/>
        <v/>
      </c>
      <c r="AN945" s="24" t="str">
        <f t="shared" si="56"/>
        <v/>
      </c>
    </row>
    <row r="946" spans="1:40">
      <c r="A946" s="80">
        <v>945</v>
      </c>
      <c r="B946" s="89"/>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c r="AA946" s="89"/>
      <c r="AB946" s="89"/>
      <c r="AC946" s="89"/>
      <c r="AD946" s="89"/>
      <c r="AE946" s="89"/>
      <c r="AF946" s="89"/>
      <c r="AG946" s="89"/>
      <c r="AH946" s="89"/>
      <c r="AI946" s="71"/>
      <c r="AJ946" s="71"/>
      <c r="AK946" s="71"/>
      <c r="AL946" s="26" t="str">
        <f t="shared" si="54"/>
        <v/>
      </c>
      <c r="AM946" s="26" t="str">
        <f t="shared" si="55"/>
        <v/>
      </c>
      <c r="AN946" s="24" t="str">
        <f t="shared" si="56"/>
        <v/>
      </c>
    </row>
    <row r="947" spans="1:40">
      <c r="A947" s="80">
        <v>946</v>
      </c>
      <c r="B947" s="89"/>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c r="AA947" s="89"/>
      <c r="AB947" s="89"/>
      <c r="AC947" s="89"/>
      <c r="AD947" s="89"/>
      <c r="AE947" s="89"/>
      <c r="AF947" s="89"/>
      <c r="AG947" s="89"/>
      <c r="AH947" s="89"/>
      <c r="AI947" s="71"/>
      <c r="AJ947" s="71"/>
      <c r="AK947" s="71"/>
      <c r="AL947" s="26" t="str">
        <f t="shared" si="54"/>
        <v/>
      </c>
      <c r="AM947" s="26" t="str">
        <f t="shared" si="55"/>
        <v/>
      </c>
      <c r="AN947" s="24" t="str">
        <f t="shared" si="56"/>
        <v/>
      </c>
    </row>
    <row r="948" spans="1:40">
      <c r="A948" s="80">
        <v>947</v>
      </c>
      <c r="B948" s="71"/>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c r="AA948" s="89"/>
      <c r="AB948" s="89"/>
      <c r="AC948" s="89"/>
      <c r="AD948" s="89"/>
      <c r="AE948" s="89"/>
      <c r="AF948" s="89"/>
      <c r="AG948" s="89"/>
      <c r="AH948" s="89"/>
      <c r="AI948" s="71"/>
      <c r="AJ948" s="71"/>
      <c r="AK948" s="71"/>
      <c r="AL948" s="26" t="str">
        <f t="shared" si="54"/>
        <v/>
      </c>
      <c r="AM948" s="26" t="str">
        <f t="shared" si="55"/>
        <v/>
      </c>
      <c r="AN948" s="24" t="str">
        <f t="shared" si="56"/>
        <v/>
      </c>
    </row>
    <row r="949" spans="1:40">
      <c r="A949" s="80">
        <v>948</v>
      </c>
      <c r="B949" s="89"/>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c r="AA949" s="89"/>
      <c r="AB949" s="89"/>
      <c r="AC949" s="89"/>
      <c r="AD949" s="89"/>
      <c r="AE949" s="89"/>
      <c r="AF949" s="89"/>
      <c r="AG949" s="89"/>
      <c r="AH949" s="89"/>
      <c r="AI949" s="71"/>
      <c r="AJ949" s="71"/>
      <c r="AK949" s="71"/>
      <c r="AL949" s="26" t="str">
        <f t="shared" si="54"/>
        <v/>
      </c>
      <c r="AM949" s="26" t="str">
        <f t="shared" si="55"/>
        <v/>
      </c>
      <c r="AN949" s="24" t="str">
        <f t="shared" si="56"/>
        <v/>
      </c>
    </row>
    <row r="950" spans="1:40">
      <c r="A950" s="80">
        <v>949</v>
      </c>
      <c r="B950" s="89"/>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c r="AA950" s="89"/>
      <c r="AB950" s="89"/>
      <c r="AC950" s="89"/>
      <c r="AD950" s="89"/>
      <c r="AE950" s="89"/>
      <c r="AF950" s="89"/>
      <c r="AG950" s="89"/>
      <c r="AH950" s="89"/>
      <c r="AI950" s="71"/>
      <c r="AJ950" s="71"/>
      <c r="AK950" s="71"/>
      <c r="AL950" s="26" t="str">
        <f t="shared" ref="AL950:AL1013" si="57">IF(E950="","",E950+F950/60+24)</f>
        <v/>
      </c>
      <c r="AM950" s="26" t="str">
        <f t="shared" ref="AM950:AM1013" si="58">IF(G950="","",G950+H950/60)</f>
        <v/>
      </c>
      <c r="AN950" s="24" t="str">
        <f t="shared" ref="AN950:AN1013" si="59">IF(OR(E950="",G950=""),"",AL950-AM950)</f>
        <v/>
      </c>
    </row>
    <row r="951" spans="1:40">
      <c r="A951" s="80">
        <v>950</v>
      </c>
      <c r="B951" s="71"/>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c r="AA951" s="89"/>
      <c r="AB951" s="89"/>
      <c r="AC951" s="89"/>
      <c r="AD951" s="89"/>
      <c r="AE951" s="89"/>
      <c r="AF951" s="89"/>
      <c r="AG951" s="89"/>
      <c r="AH951" s="89"/>
      <c r="AI951" s="71"/>
      <c r="AJ951" s="71"/>
      <c r="AK951" s="71"/>
      <c r="AL951" s="26" t="str">
        <f t="shared" si="57"/>
        <v/>
      </c>
      <c r="AM951" s="26" t="str">
        <f t="shared" si="58"/>
        <v/>
      </c>
      <c r="AN951" s="24" t="str">
        <f t="shared" si="59"/>
        <v/>
      </c>
    </row>
    <row r="952" spans="1:40">
      <c r="A952" s="80">
        <v>951</v>
      </c>
      <c r="B952" s="89"/>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c r="AA952" s="89"/>
      <c r="AB952" s="89"/>
      <c r="AC952" s="89"/>
      <c r="AD952" s="89"/>
      <c r="AE952" s="89"/>
      <c r="AF952" s="89"/>
      <c r="AG952" s="89"/>
      <c r="AH952" s="89"/>
      <c r="AI952" s="71"/>
      <c r="AJ952" s="71"/>
      <c r="AK952" s="71"/>
      <c r="AL952" s="26" t="str">
        <f t="shared" si="57"/>
        <v/>
      </c>
      <c r="AM952" s="26" t="str">
        <f t="shared" si="58"/>
        <v/>
      </c>
      <c r="AN952" s="24" t="str">
        <f t="shared" si="59"/>
        <v/>
      </c>
    </row>
    <row r="953" spans="1:40">
      <c r="A953" s="80">
        <v>952</v>
      </c>
      <c r="B953" s="89"/>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c r="AA953" s="89"/>
      <c r="AB953" s="89"/>
      <c r="AC953" s="89"/>
      <c r="AD953" s="89"/>
      <c r="AE953" s="89"/>
      <c r="AF953" s="89"/>
      <c r="AG953" s="89"/>
      <c r="AH953" s="89"/>
      <c r="AI953" s="71"/>
      <c r="AJ953" s="71"/>
      <c r="AK953" s="71"/>
      <c r="AL953" s="26" t="str">
        <f t="shared" si="57"/>
        <v/>
      </c>
      <c r="AM953" s="26" t="str">
        <f t="shared" si="58"/>
        <v/>
      </c>
      <c r="AN953" s="24" t="str">
        <f t="shared" si="59"/>
        <v/>
      </c>
    </row>
    <row r="954" spans="1:40">
      <c r="A954" s="80">
        <v>953</v>
      </c>
      <c r="B954" s="71"/>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c r="AA954" s="89"/>
      <c r="AB954" s="89"/>
      <c r="AC954" s="89"/>
      <c r="AD954" s="89"/>
      <c r="AE954" s="89"/>
      <c r="AF954" s="89"/>
      <c r="AG954" s="89"/>
      <c r="AH954" s="89"/>
      <c r="AI954" s="71"/>
      <c r="AJ954" s="71"/>
      <c r="AK954" s="71"/>
      <c r="AL954" s="26" t="str">
        <f t="shared" si="57"/>
        <v/>
      </c>
      <c r="AM954" s="26" t="str">
        <f t="shared" si="58"/>
        <v/>
      </c>
      <c r="AN954" s="24" t="str">
        <f t="shared" si="59"/>
        <v/>
      </c>
    </row>
    <row r="955" spans="1:40">
      <c r="A955" s="80">
        <v>954</v>
      </c>
      <c r="B955" s="89"/>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c r="AA955" s="89"/>
      <c r="AB955" s="89"/>
      <c r="AC955" s="89"/>
      <c r="AD955" s="89"/>
      <c r="AE955" s="89"/>
      <c r="AF955" s="89"/>
      <c r="AG955" s="89"/>
      <c r="AH955" s="89"/>
      <c r="AI955" s="71"/>
      <c r="AJ955" s="71"/>
      <c r="AK955" s="71"/>
      <c r="AL955" s="26" t="str">
        <f t="shared" si="57"/>
        <v/>
      </c>
      <c r="AM955" s="26" t="str">
        <f t="shared" si="58"/>
        <v/>
      </c>
      <c r="AN955" s="24" t="str">
        <f t="shared" si="59"/>
        <v/>
      </c>
    </row>
    <row r="956" spans="1:40">
      <c r="A956" s="80">
        <v>955</v>
      </c>
      <c r="B956" s="89"/>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c r="AA956" s="89"/>
      <c r="AB956" s="89"/>
      <c r="AC956" s="89"/>
      <c r="AD956" s="89"/>
      <c r="AE956" s="89"/>
      <c r="AF956" s="89"/>
      <c r="AG956" s="89"/>
      <c r="AH956" s="89"/>
      <c r="AI956" s="71"/>
      <c r="AJ956" s="71"/>
      <c r="AK956" s="71"/>
      <c r="AL956" s="26" t="str">
        <f t="shared" si="57"/>
        <v/>
      </c>
      <c r="AM956" s="26" t="str">
        <f t="shared" si="58"/>
        <v/>
      </c>
      <c r="AN956" s="24" t="str">
        <f t="shared" si="59"/>
        <v/>
      </c>
    </row>
    <row r="957" spans="1:40">
      <c r="A957" s="80">
        <v>956</v>
      </c>
      <c r="B957" s="71"/>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c r="AA957" s="89"/>
      <c r="AB957" s="89"/>
      <c r="AC957" s="89"/>
      <c r="AD957" s="89"/>
      <c r="AE957" s="89"/>
      <c r="AF957" s="89"/>
      <c r="AG957" s="89"/>
      <c r="AH957" s="89"/>
      <c r="AI957" s="71"/>
      <c r="AJ957" s="71"/>
      <c r="AK957" s="71"/>
      <c r="AL957" s="26" t="str">
        <f t="shared" si="57"/>
        <v/>
      </c>
      <c r="AM957" s="26" t="str">
        <f t="shared" si="58"/>
        <v/>
      </c>
      <c r="AN957" s="24" t="str">
        <f t="shared" si="59"/>
        <v/>
      </c>
    </row>
    <row r="958" spans="1:40">
      <c r="A958" s="80">
        <v>957</v>
      </c>
      <c r="B958" s="89"/>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c r="AA958" s="89"/>
      <c r="AB958" s="89"/>
      <c r="AC958" s="89"/>
      <c r="AD958" s="89"/>
      <c r="AE958" s="89"/>
      <c r="AF958" s="89"/>
      <c r="AG958" s="89"/>
      <c r="AH958" s="89"/>
      <c r="AI958" s="71"/>
      <c r="AJ958" s="71"/>
      <c r="AK958" s="71"/>
      <c r="AL958" s="26" t="str">
        <f t="shared" si="57"/>
        <v/>
      </c>
      <c r="AM958" s="26" t="str">
        <f t="shared" si="58"/>
        <v/>
      </c>
      <c r="AN958" s="24" t="str">
        <f t="shared" si="59"/>
        <v/>
      </c>
    </row>
    <row r="959" spans="1:40">
      <c r="A959" s="80">
        <v>958</v>
      </c>
      <c r="B959" s="89"/>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c r="AA959" s="89"/>
      <c r="AB959" s="89"/>
      <c r="AC959" s="89"/>
      <c r="AD959" s="89"/>
      <c r="AE959" s="89"/>
      <c r="AF959" s="89"/>
      <c r="AG959" s="89"/>
      <c r="AH959" s="89"/>
      <c r="AI959" s="71"/>
      <c r="AJ959" s="71"/>
      <c r="AK959" s="71"/>
      <c r="AL959" s="26" t="str">
        <f t="shared" si="57"/>
        <v/>
      </c>
      <c r="AM959" s="26" t="str">
        <f t="shared" si="58"/>
        <v/>
      </c>
      <c r="AN959" s="24" t="str">
        <f t="shared" si="59"/>
        <v/>
      </c>
    </row>
    <row r="960" spans="1:40">
      <c r="A960" s="80">
        <v>959</v>
      </c>
      <c r="B960" s="71"/>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c r="AA960" s="89"/>
      <c r="AB960" s="89"/>
      <c r="AC960" s="89"/>
      <c r="AD960" s="89"/>
      <c r="AE960" s="89"/>
      <c r="AF960" s="89"/>
      <c r="AG960" s="89"/>
      <c r="AH960" s="89"/>
      <c r="AI960" s="71"/>
      <c r="AJ960" s="71"/>
      <c r="AK960" s="71"/>
      <c r="AL960" s="26" t="str">
        <f t="shared" si="57"/>
        <v/>
      </c>
      <c r="AM960" s="26" t="str">
        <f t="shared" si="58"/>
        <v/>
      </c>
      <c r="AN960" s="24" t="str">
        <f t="shared" si="59"/>
        <v/>
      </c>
    </row>
    <row r="961" spans="1:40">
      <c r="A961" s="80">
        <v>960</v>
      </c>
      <c r="B961" s="71"/>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c r="AA961" s="89"/>
      <c r="AB961" s="89"/>
      <c r="AC961" s="89"/>
      <c r="AD961" s="89"/>
      <c r="AE961" s="89"/>
      <c r="AF961" s="89"/>
      <c r="AG961" s="89"/>
      <c r="AH961" s="89"/>
      <c r="AI961" s="71"/>
      <c r="AJ961" s="71"/>
      <c r="AK961" s="71"/>
      <c r="AL961" s="26" t="str">
        <f t="shared" si="57"/>
        <v/>
      </c>
      <c r="AM961" s="26" t="str">
        <f t="shared" si="58"/>
        <v/>
      </c>
      <c r="AN961" s="24" t="str">
        <f t="shared" si="59"/>
        <v/>
      </c>
    </row>
    <row r="962" spans="1:40">
      <c r="A962" s="80">
        <v>961</v>
      </c>
      <c r="B962" s="71"/>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c r="AA962" s="89"/>
      <c r="AB962" s="89"/>
      <c r="AC962" s="89"/>
      <c r="AD962" s="89"/>
      <c r="AE962" s="89"/>
      <c r="AF962" s="89"/>
      <c r="AG962" s="89"/>
      <c r="AH962" s="89"/>
      <c r="AI962" s="71"/>
      <c r="AJ962" s="71"/>
      <c r="AK962" s="71"/>
      <c r="AL962" s="26" t="str">
        <f t="shared" si="57"/>
        <v/>
      </c>
      <c r="AM962" s="26" t="str">
        <f t="shared" si="58"/>
        <v/>
      </c>
      <c r="AN962" s="24" t="str">
        <f t="shared" si="59"/>
        <v/>
      </c>
    </row>
    <row r="963" spans="1:40">
      <c r="A963" s="80">
        <v>962</v>
      </c>
      <c r="B963" s="71"/>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c r="AA963" s="89"/>
      <c r="AB963" s="89"/>
      <c r="AC963" s="89"/>
      <c r="AD963" s="89"/>
      <c r="AE963" s="89"/>
      <c r="AF963" s="89"/>
      <c r="AG963" s="89"/>
      <c r="AH963" s="89"/>
      <c r="AI963" s="71"/>
      <c r="AJ963" s="71"/>
      <c r="AK963" s="71"/>
      <c r="AL963" s="26" t="str">
        <f t="shared" si="57"/>
        <v/>
      </c>
      <c r="AM963" s="26" t="str">
        <f t="shared" si="58"/>
        <v/>
      </c>
      <c r="AN963" s="24" t="str">
        <f t="shared" si="59"/>
        <v/>
      </c>
    </row>
    <row r="964" spans="1:40">
      <c r="A964" s="80">
        <v>963</v>
      </c>
      <c r="B964" s="71"/>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c r="AA964" s="89"/>
      <c r="AB964" s="89"/>
      <c r="AC964" s="89"/>
      <c r="AD964" s="89"/>
      <c r="AE964" s="89"/>
      <c r="AF964" s="89"/>
      <c r="AG964" s="89"/>
      <c r="AH964" s="89"/>
      <c r="AI964" s="71"/>
      <c r="AJ964" s="71"/>
      <c r="AK964" s="71"/>
      <c r="AL964" s="26" t="str">
        <f t="shared" si="57"/>
        <v/>
      </c>
      <c r="AM964" s="26" t="str">
        <f t="shared" si="58"/>
        <v/>
      </c>
      <c r="AN964" s="24" t="str">
        <f t="shared" si="59"/>
        <v/>
      </c>
    </row>
    <row r="965" spans="1:40">
      <c r="A965" s="80">
        <v>964</v>
      </c>
      <c r="B965" s="71"/>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c r="AA965" s="89"/>
      <c r="AB965" s="89"/>
      <c r="AC965" s="89"/>
      <c r="AD965" s="89"/>
      <c r="AE965" s="89"/>
      <c r="AF965" s="89"/>
      <c r="AG965" s="89"/>
      <c r="AH965" s="89"/>
      <c r="AI965" s="71"/>
      <c r="AJ965" s="71"/>
      <c r="AK965" s="71"/>
      <c r="AL965" s="26" t="str">
        <f t="shared" si="57"/>
        <v/>
      </c>
      <c r="AM965" s="26" t="str">
        <f t="shared" si="58"/>
        <v/>
      </c>
      <c r="AN965" s="24" t="str">
        <f t="shared" si="59"/>
        <v/>
      </c>
    </row>
    <row r="966" spans="1:40">
      <c r="A966" s="80">
        <v>965</v>
      </c>
      <c r="B966" s="71"/>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c r="AA966" s="89"/>
      <c r="AB966" s="89"/>
      <c r="AC966" s="89"/>
      <c r="AD966" s="89"/>
      <c r="AE966" s="89"/>
      <c r="AF966" s="89"/>
      <c r="AG966" s="89"/>
      <c r="AH966" s="89"/>
      <c r="AI966" s="71"/>
      <c r="AJ966" s="71"/>
      <c r="AK966" s="71"/>
      <c r="AL966" s="26" t="str">
        <f t="shared" si="57"/>
        <v/>
      </c>
      <c r="AM966" s="26" t="str">
        <f t="shared" si="58"/>
        <v/>
      </c>
      <c r="AN966" s="24" t="str">
        <f t="shared" si="59"/>
        <v/>
      </c>
    </row>
    <row r="967" spans="1:40">
      <c r="A967" s="80">
        <v>966</v>
      </c>
      <c r="B967" s="71"/>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c r="AA967" s="89"/>
      <c r="AB967" s="89"/>
      <c r="AC967" s="89"/>
      <c r="AD967" s="89"/>
      <c r="AE967" s="89"/>
      <c r="AF967" s="89"/>
      <c r="AG967" s="89"/>
      <c r="AH967" s="89"/>
      <c r="AI967" s="71"/>
      <c r="AJ967" s="71"/>
      <c r="AK967" s="71"/>
      <c r="AL967" s="26" t="str">
        <f t="shared" si="57"/>
        <v/>
      </c>
      <c r="AM967" s="26" t="str">
        <f t="shared" si="58"/>
        <v/>
      </c>
      <c r="AN967" s="24" t="str">
        <f t="shared" si="59"/>
        <v/>
      </c>
    </row>
    <row r="968" spans="1:40">
      <c r="A968" s="80">
        <v>967</v>
      </c>
      <c r="B968" s="71"/>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c r="AA968" s="89"/>
      <c r="AB968" s="89"/>
      <c r="AC968" s="89"/>
      <c r="AD968" s="89"/>
      <c r="AE968" s="89"/>
      <c r="AF968" s="89"/>
      <c r="AG968" s="89"/>
      <c r="AH968" s="89"/>
      <c r="AI968" s="71"/>
      <c r="AJ968" s="71"/>
      <c r="AK968" s="71"/>
      <c r="AL968" s="26" t="str">
        <f t="shared" si="57"/>
        <v/>
      </c>
      <c r="AM968" s="26" t="str">
        <f t="shared" si="58"/>
        <v/>
      </c>
      <c r="AN968" s="24" t="str">
        <f t="shared" si="59"/>
        <v/>
      </c>
    </row>
    <row r="969" spans="1:40">
      <c r="A969" s="80">
        <v>968</v>
      </c>
      <c r="B969" s="71"/>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c r="AA969" s="89"/>
      <c r="AB969" s="89"/>
      <c r="AC969" s="89"/>
      <c r="AD969" s="89"/>
      <c r="AE969" s="89"/>
      <c r="AF969" s="89"/>
      <c r="AG969" s="89"/>
      <c r="AH969" s="89"/>
      <c r="AI969" s="71"/>
      <c r="AJ969" s="71"/>
      <c r="AK969" s="71"/>
      <c r="AL969" s="26" t="str">
        <f t="shared" si="57"/>
        <v/>
      </c>
      <c r="AM969" s="26" t="str">
        <f t="shared" si="58"/>
        <v/>
      </c>
      <c r="AN969" s="24" t="str">
        <f t="shared" si="59"/>
        <v/>
      </c>
    </row>
    <row r="970" spans="1:40">
      <c r="A970" s="80">
        <v>969</v>
      </c>
      <c r="B970" s="71"/>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c r="AA970" s="89"/>
      <c r="AB970" s="89"/>
      <c r="AC970" s="89"/>
      <c r="AD970" s="89"/>
      <c r="AE970" s="89"/>
      <c r="AF970" s="89"/>
      <c r="AG970" s="89"/>
      <c r="AH970" s="89"/>
      <c r="AI970" s="71"/>
      <c r="AJ970" s="71"/>
      <c r="AK970" s="71"/>
      <c r="AL970" s="26" t="str">
        <f t="shared" si="57"/>
        <v/>
      </c>
      <c r="AM970" s="26" t="str">
        <f t="shared" si="58"/>
        <v/>
      </c>
      <c r="AN970" s="24" t="str">
        <f t="shared" si="59"/>
        <v/>
      </c>
    </row>
    <row r="971" spans="1:40">
      <c r="A971" s="80">
        <v>970</v>
      </c>
      <c r="B971" s="71"/>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c r="AA971" s="89"/>
      <c r="AB971" s="89"/>
      <c r="AC971" s="89"/>
      <c r="AD971" s="89"/>
      <c r="AE971" s="89"/>
      <c r="AF971" s="89"/>
      <c r="AG971" s="89"/>
      <c r="AH971" s="89"/>
      <c r="AI971" s="71"/>
      <c r="AJ971" s="71"/>
      <c r="AK971" s="71"/>
      <c r="AL971" s="26" t="str">
        <f t="shared" si="57"/>
        <v/>
      </c>
      <c r="AM971" s="26" t="str">
        <f t="shared" si="58"/>
        <v/>
      </c>
      <c r="AN971" s="24" t="str">
        <f t="shared" si="59"/>
        <v/>
      </c>
    </row>
    <row r="972" spans="1:40">
      <c r="A972" s="80">
        <v>971</v>
      </c>
      <c r="B972" s="71"/>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c r="AA972" s="89"/>
      <c r="AB972" s="89"/>
      <c r="AC972" s="89"/>
      <c r="AD972" s="89"/>
      <c r="AE972" s="89"/>
      <c r="AF972" s="89"/>
      <c r="AG972" s="89"/>
      <c r="AH972" s="89"/>
      <c r="AI972" s="71"/>
      <c r="AJ972" s="71"/>
      <c r="AK972" s="71"/>
      <c r="AL972" s="26" t="str">
        <f t="shared" si="57"/>
        <v/>
      </c>
      <c r="AM972" s="26" t="str">
        <f t="shared" si="58"/>
        <v/>
      </c>
      <c r="AN972" s="24" t="str">
        <f t="shared" si="59"/>
        <v/>
      </c>
    </row>
    <row r="973" spans="1:40">
      <c r="A973" s="80">
        <v>972</v>
      </c>
      <c r="B973" s="71"/>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c r="AA973" s="89"/>
      <c r="AB973" s="89"/>
      <c r="AC973" s="89"/>
      <c r="AD973" s="89"/>
      <c r="AE973" s="89"/>
      <c r="AF973" s="89"/>
      <c r="AG973" s="89"/>
      <c r="AH973" s="89"/>
      <c r="AI973" s="71"/>
      <c r="AJ973" s="71"/>
      <c r="AK973" s="71"/>
      <c r="AL973" s="26" t="str">
        <f t="shared" si="57"/>
        <v/>
      </c>
      <c r="AM973" s="26" t="str">
        <f t="shared" si="58"/>
        <v/>
      </c>
      <c r="AN973" s="24" t="str">
        <f t="shared" si="59"/>
        <v/>
      </c>
    </row>
    <row r="974" spans="1:40">
      <c r="A974" s="80">
        <v>973</v>
      </c>
      <c r="B974" s="71"/>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c r="AA974" s="89"/>
      <c r="AB974" s="89"/>
      <c r="AC974" s="89"/>
      <c r="AD974" s="89"/>
      <c r="AE974" s="89"/>
      <c r="AF974" s="89"/>
      <c r="AG974" s="89"/>
      <c r="AH974" s="89"/>
      <c r="AI974" s="71"/>
      <c r="AJ974" s="71"/>
      <c r="AK974" s="71"/>
      <c r="AL974" s="26" t="str">
        <f t="shared" si="57"/>
        <v/>
      </c>
      <c r="AM974" s="26" t="str">
        <f t="shared" si="58"/>
        <v/>
      </c>
      <c r="AN974" s="24" t="str">
        <f t="shared" si="59"/>
        <v/>
      </c>
    </row>
    <row r="975" spans="1:40">
      <c r="A975" s="80">
        <v>974</v>
      </c>
      <c r="B975" s="71"/>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c r="AA975" s="89"/>
      <c r="AB975" s="89"/>
      <c r="AC975" s="89"/>
      <c r="AD975" s="89"/>
      <c r="AE975" s="89"/>
      <c r="AF975" s="89"/>
      <c r="AG975" s="89"/>
      <c r="AH975" s="89"/>
      <c r="AI975" s="71"/>
      <c r="AJ975" s="71"/>
      <c r="AK975" s="71"/>
      <c r="AL975" s="26" t="str">
        <f t="shared" si="57"/>
        <v/>
      </c>
      <c r="AM975" s="26" t="str">
        <f t="shared" si="58"/>
        <v/>
      </c>
      <c r="AN975" s="24" t="str">
        <f t="shared" si="59"/>
        <v/>
      </c>
    </row>
    <row r="976" spans="1:40">
      <c r="A976" s="80">
        <v>975</v>
      </c>
      <c r="B976" s="71"/>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c r="AA976" s="89"/>
      <c r="AB976" s="89"/>
      <c r="AC976" s="89"/>
      <c r="AD976" s="89"/>
      <c r="AE976" s="89"/>
      <c r="AF976" s="89"/>
      <c r="AG976" s="89"/>
      <c r="AH976" s="89"/>
      <c r="AI976" s="71"/>
      <c r="AJ976" s="71"/>
      <c r="AK976" s="71"/>
      <c r="AL976" s="26" t="str">
        <f t="shared" si="57"/>
        <v/>
      </c>
      <c r="AM976" s="26" t="str">
        <f t="shared" si="58"/>
        <v/>
      </c>
      <c r="AN976" s="24" t="str">
        <f t="shared" si="59"/>
        <v/>
      </c>
    </row>
    <row r="977" spans="1:40">
      <c r="A977" s="80">
        <v>976</v>
      </c>
      <c r="B977" s="71"/>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c r="AA977" s="89"/>
      <c r="AB977" s="89"/>
      <c r="AC977" s="89"/>
      <c r="AD977" s="89"/>
      <c r="AE977" s="89"/>
      <c r="AF977" s="89"/>
      <c r="AG977" s="89"/>
      <c r="AH977" s="89"/>
      <c r="AI977" s="71"/>
      <c r="AJ977" s="71"/>
      <c r="AK977" s="71"/>
      <c r="AL977" s="26" t="str">
        <f t="shared" si="57"/>
        <v/>
      </c>
      <c r="AM977" s="26" t="str">
        <f t="shared" si="58"/>
        <v/>
      </c>
      <c r="AN977" s="24" t="str">
        <f t="shared" si="59"/>
        <v/>
      </c>
    </row>
    <row r="978" spans="1:40">
      <c r="A978" s="80">
        <v>977</v>
      </c>
      <c r="B978" s="71"/>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c r="AA978" s="89"/>
      <c r="AB978" s="89"/>
      <c r="AC978" s="89"/>
      <c r="AD978" s="89"/>
      <c r="AE978" s="89"/>
      <c r="AF978" s="89"/>
      <c r="AG978" s="89"/>
      <c r="AH978" s="89"/>
      <c r="AI978" s="71"/>
      <c r="AJ978" s="71"/>
      <c r="AK978" s="71"/>
      <c r="AL978" s="26" t="str">
        <f t="shared" si="57"/>
        <v/>
      </c>
      <c r="AM978" s="26" t="str">
        <f t="shared" si="58"/>
        <v/>
      </c>
      <c r="AN978" s="24" t="str">
        <f t="shared" si="59"/>
        <v/>
      </c>
    </row>
    <row r="979" spans="1:40">
      <c r="A979" s="80">
        <v>978</v>
      </c>
      <c r="B979" s="71"/>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c r="AA979" s="89"/>
      <c r="AB979" s="89"/>
      <c r="AC979" s="89"/>
      <c r="AD979" s="89"/>
      <c r="AE979" s="89"/>
      <c r="AF979" s="89"/>
      <c r="AG979" s="89"/>
      <c r="AH979" s="89"/>
      <c r="AI979" s="71"/>
      <c r="AJ979" s="71"/>
      <c r="AK979" s="71"/>
      <c r="AL979" s="26" t="str">
        <f t="shared" si="57"/>
        <v/>
      </c>
      <c r="AM979" s="26" t="str">
        <f t="shared" si="58"/>
        <v/>
      </c>
      <c r="AN979" s="24" t="str">
        <f t="shared" si="59"/>
        <v/>
      </c>
    </row>
    <row r="980" spans="1:40">
      <c r="A980" s="80">
        <v>979</v>
      </c>
      <c r="B980" s="71"/>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c r="AA980" s="89"/>
      <c r="AB980" s="89"/>
      <c r="AC980" s="89"/>
      <c r="AD980" s="89"/>
      <c r="AE980" s="89"/>
      <c r="AF980" s="89"/>
      <c r="AG980" s="89"/>
      <c r="AH980" s="89"/>
      <c r="AI980" s="71"/>
      <c r="AJ980" s="71"/>
      <c r="AK980" s="71"/>
      <c r="AL980" s="26" t="str">
        <f t="shared" si="57"/>
        <v/>
      </c>
      <c r="AM980" s="26" t="str">
        <f t="shared" si="58"/>
        <v/>
      </c>
      <c r="AN980" s="24" t="str">
        <f t="shared" si="59"/>
        <v/>
      </c>
    </row>
    <row r="981" spans="1:40">
      <c r="A981" s="80">
        <v>980</v>
      </c>
      <c r="B981" s="71"/>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c r="AA981" s="89"/>
      <c r="AB981" s="89"/>
      <c r="AC981" s="89"/>
      <c r="AD981" s="89"/>
      <c r="AE981" s="89"/>
      <c r="AF981" s="89"/>
      <c r="AG981" s="89"/>
      <c r="AH981" s="89"/>
      <c r="AI981" s="71"/>
      <c r="AJ981" s="71"/>
      <c r="AK981" s="71"/>
      <c r="AL981" s="26" t="str">
        <f t="shared" si="57"/>
        <v/>
      </c>
      <c r="AM981" s="26" t="str">
        <f t="shared" si="58"/>
        <v/>
      </c>
      <c r="AN981" s="24" t="str">
        <f t="shared" si="59"/>
        <v/>
      </c>
    </row>
    <row r="982" spans="1:40">
      <c r="A982" s="80">
        <v>981</v>
      </c>
      <c r="B982" s="71"/>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c r="AA982" s="89"/>
      <c r="AB982" s="89"/>
      <c r="AC982" s="89"/>
      <c r="AD982" s="89"/>
      <c r="AE982" s="89"/>
      <c r="AF982" s="89"/>
      <c r="AG982" s="89"/>
      <c r="AH982" s="89"/>
      <c r="AI982" s="71"/>
      <c r="AJ982" s="71"/>
      <c r="AK982" s="71"/>
      <c r="AL982" s="26" t="str">
        <f t="shared" si="57"/>
        <v/>
      </c>
      <c r="AM982" s="26" t="str">
        <f t="shared" si="58"/>
        <v/>
      </c>
      <c r="AN982" s="24" t="str">
        <f t="shared" si="59"/>
        <v/>
      </c>
    </row>
    <row r="983" spans="1:40">
      <c r="A983" s="80">
        <v>982</v>
      </c>
      <c r="B983" s="71"/>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c r="AA983" s="89"/>
      <c r="AB983" s="89"/>
      <c r="AC983" s="89"/>
      <c r="AD983" s="89"/>
      <c r="AE983" s="89"/>
      <c r="AF983" s="89"/>
      <c r="AG983" s="89"/>
      <c r="AH983" s="89"/>
      <c r="AI983" s="71"/>
      <c r="AJ983" s="71"/>
      <c r="AK983" s="71"/>
      <c r="AL983" s="26" t="str">
        <f t="shared" si="57"/>
        <v/>
      </c>
      <c r="AM983" s="26" t="str">
        <f t="shared" si="58"/>
        <v/>
      </c>
      <c r="AN983" s="24" t="str">
        <f t="shared" si="59"/>
        <v/>
      </c>
    </row>
    <row r="984" spans="1:40">
      <c r="A984" s="80">
        <v>983</v>
      </c>
      <c r="B984" s="92"/>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c r="AA984" s="89"/>
      <c r="AB984" s="89"/>
      <c r="AC984" s="89"/>
      <c r="AD984" s="89"/>
      <c r="AE984" s="89"/>
      <c r="AF984" s="89"/>
      <c r="AG984" s="89"/>
      <c r="AH984" s="89"/>
      <c r="AI984" s="71"/>
      <c r="AJ984" s="71"/>
      <c r="AK984" s="71"/>
      <c r="AL984" s="26" t="str">
        <f t="shared" si="57"/>
        <v/>
      </c>
      <c r="AM984" s="26" t="str">
        <f t="shared" si="58"/>
        <v/>
      </c>
      <c r="AN984" s="24" t="str">
        <f t="shared" si="59"/>
        <v/>
      </c>
    </row>
    <row r="985" spans="1:40">
      <c r="A985" s="80">
        <v>984</v>
      </c>
      <c r="B985" s="92"/>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c r="AA985" s="89"/>
      <c r="AB985" s="89"/>
      <c r="AC985" s="89"/>
      <c r="AD985" s="89"/>
      <c r="AE985" s="89"/>
      <c r="AF985" s="89"/>
      <c r="AG985" s="89"/>
      <c r="AH985" s="89"/>
      <c r="AI985" s="71"/>
      <c r="AJ985" s="71"/>
      <c r="AK985" s="71"/>
      <c r="AL985" s="26" t="str">
        <f t="shared" si="57"/>
        <v/>
      </c>
      <c r="AM985" s="26" t="str">
        <f t="shared" si="58"/>
        <v/>
      </c>
      <c r="AN985" s="24" t="str">
        <f t="shared" si="59"/>
        <v/>
      </c>
    </row>
    <row r="986" spans="1:40">
      <c r="A986" s="80">
        <v>985</v>
      </c>
      <c r="B986" s="92"/>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c r="AA986" s="89"/>
      <c r="AB986" s="89"/>
      <c r="AC986" s="89"/>
      <c r="AD986" s="89"/>
      <c r="AE986" s="89"/>
      <c r="AF986" s="89"/>
      <c r="AG986" s="89"/>
      <c r="AH986" s="89"/>
      <c r="AI986" s="71"/>
      <c r="AJ986" s="71"/>
      <c r="AK986" s="71"/>
      <c r="AL986" s="26" t="str">
        <f t="shared" si="57"/>
        <v/>
      </c>
      <c r="AM986" s="26" t="str">
        <f t="shared" si="58"/>
        <v/>
      </c>
      <c r="AN986" s="24" t="str">
        <f t="shared" si="59"/>
        <v/>
      </c>
    </row>
    <row r="987" spans="1:40">
      <c r="A987" s="80">
        <v>986</v>
      </c>
      <c r="B987" s="92"/>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c r="AA987" s="89"/>
      <c r="AB987" s="89"/>
      <c r="AC987" s="89"/>
      <c r="AD987" s="89"/>
      <c r="AE987" s="89"/>
      <c r="AF987" s="89"/>
      <c r="AG987" s="89"/>
      <c r="AH987" s="89"/>
      <c r="AI987" s="71"/>
      <c r="AJ987" s="71"/>
      <c r="AK987" s="71"/>
      <c r="AL987" s="26" t="str">
        <f t="shared" si="57"/>
        <v/>
      </c>
      <c r="AM987" s="26" t="str">
        <f t="shared" si="58"/>
        <v/>
      </c>
      <c r="AN987" s="24" t="str">
        <f t="shared" si="59"/>
        <v/>
      </c>
    </row>
    <row r="988" spans="1:40">
      <c r="A988" s="80">
        <v>987</v>
      </c>
      <c r="B988" s="92"/>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c r="AA988" s="89"/>
      <c r="AB988" s="89"/>
      <c r="AC988" s="89"/>
      <c r="AD988" s="89"/>
      <c r="AE988" s="89"/>
      <c r="AF988" s="89"/>
      <c r="AG988" s="89"/>
      <c r="AH988" s="89"/>
      <c r="AI988" s="71"/>
      <c r="AJ988" s="71"/>
      <c r="AK988" s="71"/>
      <c r="AL988" s="26" t="str">
        <f t="shared" si="57"/>
        <v/>
      </c>
      <c r="AM988" s="26" t="str">
        <f t="shared" si="58"/>
        <v/>
      </c>
      <c r="AN988" s="24" t="str">
        <f t="shared" si="59"/>
        <v/>
      </c>
    </row>
    <row r="989" spans="1:40">
      <c r="A989" s="80">
        <v>988</v>
      </c>
      <c r="B989" s="92"/>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c r="AA989" s="89"/>
      <c r="AB989" s="89"/>
      <c r="AC989" s="89"/>
      <c r="AD989" s="89"/>
      <c r="AE989" s="89"/>
      <c r="AF989" s="89"/>
      <c r="AG989" s="89"/>
      <c r="AH989" s="89"/>
      <c r="AI989" s="71"/>
      <c r="AJ989" s="71"/>
      <c r="AK989" s="71"/>
      <c r="AL989" s="26" t="str">
        <f t="shared" si="57"/>
        <v/>
      </c>
      <c r="AM989" s="26" t="str">
        <f t="shared" si="58"/>
        <v/>
      </c>
      <c r="AN989" s="24" t="str">
        <f t="shared" si="59"/>
        <v/>
      </c>
    </row>
    <row r="990" spans="1:40">
      <c r="A990" s="80">
        <v>989</v>
      </c>
      <c r="B990" s="92"/>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c r="AA990" s="89"/>
      <c r="AB990" s="89"/>
      <c r="AC990" s="89"/>
      <c r="AD990" s="89"/>
      <c r="AE990" s="89"/>
      <c r="AF990" s="89"/>
      <c r="AG990" s="89"/>
      <c r="AH990" s="89"/>
      <c r="AI990" s="71"/>
      <c r="AJ990" s="71"/>
      <c r="AK990" s="71"/>
      <c r="AL990" s="26" t="str">
        <f t="shared" si="57"/>
        <v/>
      </c>
      <c r="AM990" s="26" t="str">
        <f t="shared" si="58"/>
        <v/>
      </c>
      <c r="AN990" s="24" t="str">
        <f t="shared" si="59"/>
        <v/>
      </c>
    </row>
    <row r="991" spans="1:40">
      <c r="A991" s="80">
        <v>990</v>
      </c>
      <c r="B991" s="71"/>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c r="AA991" s="89"/>
      <c r="AB991" s="89"/>
      <c r="AC991" s="89"/>
      <c r="AD991" s="89"/>
      <c r="AE991" s="89"/>
      <c r="AF991" s="89"/>
      <c r="AG991" s="89"/>
      <c r="AH991" s="89"/>
      <c r="AI991" s="71"/>
      <c r="AJ991" s="71"/>
      <c r="AK991" s="71"/>
      <c r="AL991" s="26" t="str">
        <f t="shared" si="57"/>
        <v/>
      </c>
      <c r="AM991" s="26" t="str">
        <f t="shared" si="58"/>
        <v/>
      </c>
      <c r="AN991" s="24" t="str">
        <f t="shared" si="59"/>
        <v/>
      </c>
    </row>
    <row r="992" spans="1:40">
      <c r="A992" s="80">
        <v>991</v>
      </c>
      <c r="B992" s="89"/>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c r="AA992" s="89"/>
      <c r="AB992" s="89"/>
      <c r="AC992" s="89"/>
      <c r="AD992" s="89"/>
      <c r="AE992" s="89"/>
      <c r="AF992" s="89"/>
      <c r="AG992" s="89"/>
      <c r="AH992" s="89"/>
      <c r="AI992" s="71"/>
      <c r="AJ992" s="71"/>
      <c r="AK992" s="71"/>
      <c r="AL992" s="26" t="str">
        <f t="shared" si="57"/>
        <v/>
      </c>
      <c r="AM992" s="26" t="str">
        <f t="shared" si="58"/>
        <v/>
      </c>
      <c r="AN992" s="24" t="str">
        <f t="shared" si="59"/>
        <v/>
      </c>
    </row>
    <row r="993" spans="1:40">
      <c r="A993" s="80">
        <v>992</v>
      </c>
      <c r="B993" s="89"/>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c r="AA993" s="89"/>
      <c r="AB993" s="89"/>
      <c r="AC993" s="89"/>
      <c r="AD993" s="89"/>
      <c r="AE993" s="89"/>
      <c r="AF993" s="89"/>
      <c r="AG993" s="89"/>
      <c r="AH993" s="89"/>
      <c r="AI993" s="71"/>
      <c r="AJ993" s="71"/>
      <c r="AK993" s="71"/>
      <c r="AL993" s="26" t="str">
        <f t="shared" si="57"/>
        <v/>
      </c>
      <c r="AM993" s="26" t="str">
        <f t="shared" si="58"/>
        <v/>
      </c>
      <c r="AN993" s="24" t="str">
        <f t="shared" si="59"/>
        <v/>
      </c>
    </row>
    <row r="994" spans="1:40">
      <c r="A994" s="80">
        <v>993</v>
      </c>
      <c r="B994" s="71"/>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c r="AA994" s="89"/>
      <c r="AB994" s="89"/>
      <c r="AC994" s="89"/>
      <c r="AD994" s="89"/>
      <c r="AE994" s="89"/>
      <c r="AF994" s="89"/>
      <c r="AG994" s="89"/>
      <c r="AH994" s="89"/>
      <c r="AI994" s="71"/>
      <c r="AJ994" s="71"/>
      <c r="AK994" s="71"/>
      <c r="AL994" s="26" t="str">
        <f t="shared" si="57"/>
        <v/>
      </c>
      <c r="AM994" s="26" t="str">
        <f t="shared" si="58"/>
        <v/>
      </c>
      <c r="AN994" s="24" t="str">
        <f t="shared" si="59"/>
        <v/>
      </c>
    </row>
    <row r="995" spans="1:40">
      <c r="A995" s="80">
        <v>994</v>
      </c>
      <c r="B995" s="89"/>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c r="AA995" s="89"/>
      <c r="AB995" s="89"/>
      <c r="AC995" s="89"/>
      <c r="AD995" s="89"/>
      <c r="AE995" s="89"/>
      <c r="AF995" s="89"/>
      <c r="AG995" s="89"/>
      <c r="AH995" s="89"/>
      <c r="AI995" s="71"/>
      <c r="AJ995" s="71"/>
      <c r="AK995" s="71"/>
      <c r="AL995" s="26" t="str">
        <f t="shared" si="57"/>
        <v/>
      </c>
      <c r="AM995" s="26" t="str">
        <f t="shared" si="58"/>
        <v/>
      </c>
      <c r="AN995" s="24" t="str">
        <f t="shared" si="59"/>
        <v/>
      </c>
    </row>
    <row r="996" spans="1:40">
      <c r="A996" s="80">
        <v>995</v>
      </c>
      <c r="B996" s="89"/>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c r="AA996" s="89"/>
      <c r="AB996" s="89"/>
      <c r="AC996" s="89"/>
      <c r="AD996" s="89"/>
      <c r="AE996" s="89"/>
      <c r="AF996" s="89"/>
      <c r="AG996" s="89"/>
      <c r="AH996" s="89"/>
      <c r="AI996" s="71"/>
      <c r="AJ996" s="71"/>
      <c r="AK996" s="71"/>
      <c r="AL996" s="26" t="str">
        <f t="shared" si="57"/>
        <v/>
      </c>
      <c r="AM996" s="26" t="str">
        <f t="shared" si="58"/>
        <v/>
      </c>
      <c r="AN996" s="24" t="str">
        <f t="shared" si="59"/>
        <v/>
      </c>
    </row>
    <row r="997" spans="1:40">
      <c r="A997" s="80">
        <v>996</v>
      </c>
      <c r="B997" s="71"/>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c r="AA997" s="89"/>
      <c r="AB997" s="89"/>
      <c r="AC997" s="89"/>
      <c r="AD997" s="89"/>
      <c r="AE997" s="89"/>
      <c r="AF997" s="89"/>
      <c r="AG997" s="89"/>
      <c r="AH997" s="89"/>
      <c r="AI997" s="71"/>
      <c r="AJ997" s="71"/>
      <c r="AK997" s="71"/>
      <c r="AL997" s="26" t="str">
        <f t="shared" si="57"/>
        <v/>
      </c>
      <c r="AM997" s="26" t="str">
        <f t="shared" si="58"/>
        <v/>
      </c>
      <c r="AN997" s="24" t="str">
        <f t="shared" si="59"/>
        <v/>
      </c>
    </row>
    <row r="998" spans="1:40">
      <c r="A998" s="80">
        <v>997</v>
      </c>
      <c r="B998" s="89"/>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c r="AA998" s="89"/>
      <c r="AB998" s="89"/>
      <c r="AC998" s="89"/>
      <c r="AD998" s="89"/>
      <c r="AE998" s="89"/>
      <c r="AF998" s="89"/>
      <c r="AG998" s="89"/>
      <c r="AH998" s="89"/>
      <c r="AI998" s="71"/>
      <c r="AJ998" s="71"/>
      <c r="AK998" s="71"/>
      <c r="AL998" s="26" t="str">
        <f t="shared" si="57"/>
        <v/>
      </c>
      <c r="AM998" s="26" t="str">
        <f t="shared" si="58"/>
        <v/>
      </c>
      <c r="AN998" s="24" t="str">
        <f t="shared" si="59"/>
        <v/>
      </c>
    </row>
    <row r="999" spans="1:40">
      <c r="A999" s="80">
        <v>998</v>
      </c>
      <c r="B999" s="89"/>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c r="AA999" s="89"/>
      <c r="AB999" s="89"/>
      <c r="AC999" s="89"/>
      <c r="AD999" s="89"/>
      <c r="AE999" s="89"/>
      <c r="AF999" s="89"/>
      <c r="AG999" s="89"/>
      <c r="AH999" s="89"/>
      <c r="AI999" s="71"/>
      <c r="AJ999" s="71"/>
      <c r="AK999" s="71"/>
      <c r="AL999" s="26" t="str">
        <f t="shared" si="57"/>
        <v/>
      </c>
      <c r="AM999" s="26" t="str">
        <f t="shared" si="58"/>
        <v/>
      </c>
      <c r="AN999" s="24" t="str">
        <f t="shared" si="59"/>
        <v/>
      </c>
    </row>
    <row r="1000" spans="1:40">
      <c r="A1000" s="80">
        <v>999</v>
      </c>
      <c r="B1000" s="71"/>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c r="AA1000" s="89"/>
      <c r="AB1000" s="89"/>
      <c r="AC1000" s="89"/>
      <c r="AD1000" s="89"/>
      <c r="AE1000" s="89"/>
      <c r="AF1000" s="89"/>
      <c r="AG1000" s="89"/>
      <c r="AH1000" s="89"/>
      <c r="AI1000" s="71"/>
      <c r="AJ1000" s="71"/>
      <c r="AK1000" s="71"/>
      <c r="AL1000" s="26" t="str">
        <f t="shared" si="57"/>
        <v/>
      </c>
      <c r="AM1000" s="26" t="str">
        <f t="shared" si="58"/>
        <v/>
      </c>
      <c r="AN1000" s="24" t="str">
        <f t="shared" si="59"/>
        <v/>
      </c>
    </row>
    <row r="1001" spans="1:40">
      <c r="A1001" s="80">
        <v>1000</v>
      </c>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c r="X1001" s="89"/>
      <c r="Y1001" s="89"/>
      <c r="Z1001" s="89"/>
      <c r="AA1001" s="89"/>
      <c r="AB1001" s="89"/>
      <c r="AC1001" s="89"/>
      <c r="AD1001" s="89"/>
      <c r="AE1001" s="89"/>
      <c r="AF1001" s="89"/>
      <c r="AG1001" s="89"/>
      <c r="AH1001" s="89"/>
      <c r="AI1001" s="71"/>
      <c r="AJ1001" s="71"/>
      <c r="AK1001" s="71"/>
      <c r="AL1001" s="26" t="str">
        <f t="shared" si="57"/>
        <v/>
      </c>
      <c r="AM1001" s="26" t="str">
        <f t="shared" si="58"/>
        <v/>
      </c>
      <c r="AN1001" s="24" t="str">
        <f t="shared" si="59"/>
        <v/>
      </c>
    </row>
    <row r="1002" spans="1:40">
      <c r="A1002" s="80">
        <v>1001</v>
      </c>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c r="X1002" s="89"/>
      <c r="Y1002" s="89"/>
      <c r="Z1002" s="89"/>
      <c r="AA1002" s="89"/>
      <c r="AB1002" s="89"/>
      <c r="AC1002" s="89"/>
      <c r="AD1002" s="89"/>
      <c r="AE1002" s="89"/>
      <c r="AF1002" s="89"/>
      <c r="AG1002" s="89"/>
      <c r="AH1002" s="89"/>
      <c r="AI1002" s="71"/>
      <c r="AJ1002" s="71"/>
      <c r="AK1002" s="71"/>
      <c r="AL1002" s="26" t="str">
        <f t="shared" si="57"/>
        <v/>
      </c>
      <c r="AM1002" s="26" t="str">
        <f t="shared" si="58"/>
        <v/>
      </c>
      <c r="AN1002" s="24" t="str">
        <f t="shared" si="59"/>
        <v/>
      </c>
    </row>
    <row r="1003" spans="1:40">
      <c r="A1003" s="80">
        <v>1002</v>
      </c>
      <c r="B1003" s="71"/>
      <c r="C1003" s="89"/>
      <c r="D1003" s="89"/>
      <c r="E1003" s="89"/>
      <c r="F1003" s="89"/>
      <c r="G1003" s="89"/>
      <c r="H1003" s="89"/>
      <c r="I1003" s="89"/>
      <c r="J1003" s="89"/>
      <c r="K1003" s="89"/>
      <c r="L1003" s="89"/>
      <c r="M1003" s="89"/>
      <c r="N1003" s="89"/>
      <c r="O1003" s="89"/>
      <c r="P1003" s="89"/>
      <c r="Q1003" s="89"/>
      <c r="R1003" s="89"/>
      <c r="S1003" s="89"/>
      <c r="T1003" s="89"/>
      <c r="U1003" s="89"/>
      <c r="V1003" s="89"/>
      <c r="W1003" s="89"/>
      <c r="X1003" s="89"/>
      <c r="Y1003" s="89"/>
      <c r="Z1003" s="89"/>
      <c r="AA1003" s="89"/>
      <c r="AB1003" s="89"/>
      <c r="AC1003" s="89"/>
      <c r="AD1003" s="89"/>
      <c r="AE1003" s="89"/>
      <c r="AF1003" s="89"/>
      <c r="AG1003" s="89"/>
      <c r="AH1003" s="89"/>
      <c r="AI1003" s="71"/>
      <c r="AJ1003" s="71"/>
      <c r="AK1003" s="71"/>
      <c r="AL1003" s="26" t="str">
        <f t="shared" si="57"/>
        <v/>
      </c>
      <c r="AM1003" s="26" t="str">
        <f t="shared" si="58"/>
        <v/>
      </c>
      <c r="AN1003" s="24" t="str">
        <f t="shared" si="59"/>
        <v/>
      </c>
    </row>
    <row r="1004" spans="1:40">
      <c r="A1004" s="80">
        <v>1003</v>
      </c>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c r="X1004" s="89"/>
      <c r="Y1004" s="89"/>
      <c r="Z1004" s="89"/>
      <c r="AA1004" s="89"/>
      <c r="AB1004" s="89"/>
      <c r="AC1004" s="89"/>
      <c r="AD1004" s="89"/>
      <c r="AE1004" s="89"/>
      <c r="AF1004" s="89"/>
      <c r="AG1004" s="89"/>
      <c r="AH1004" s="89"/>
      <c r="AI1004" s="71"/>
      <c r="AJ1004" s="71"/>
      <c r="AK1004" s="71"/>
      <c r="AL1004" s="26" t="str">
        <f t="shared" si="57"/>
        <v/>
      </c>
      <c r="AM1004" s="26" t="str">
        <f t="shared" si="58"/>
        <v/>
      </c>
      <c r="AN1004" s="24" t="str">
        <f t="shared" si="59"/>
        <v/>
      </c>
    </row>
    <row r="1005" spans="1:40">
      <c r="A1005" s="80">
        <v>1004</v>
      </c>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c r="X1005" s="89"/>
      <c r="Y1005" s="89"/>
      <c r="Z1005" s="89"/>
      <c r="AA1005" s="89"/>
      <c r="AB1005" s="89"/>
      <c r="AC1005" s="89"/>
      <c r="AD1005" s="89"/>
      <c r="AE1005" s="89"/>
      <c r="AF1005" s="89"/>
      <c r="AG1005" s="89"/>
      <c r="AH1005" s="89"/>
      <c r="AI1005" s="71"/>
      <c r="AJ1005" s="71"/>
      <c r="AK1005" s="71"/>
      <c r="AL1005" s="26" t="str">
        <f t="shared" si="57"/>
        <v/>
      </c>
      <c r="AM1005" s="26" t="str">
        <f t="shared" si="58"/>
        <v/>
      </c>
      <c r="AN1005" s="24" t="str">
        <f t="shared" si="59"/>
        <v/>
      </c>
    </row>
    <row r="1006" spans="1:40">
      <c r="A1006" s="80">
        <v>1005</v>
      </c>
      <c r="B1006" s="71"/>
      <c r="C1006" s="89"/>
      <c r="D1006" s="89"/>
      <c r="E1006" s="89"/>
      <c r="F1006" s="89"/>
      <c r="G1006" s="89"/>
      <c r="H1006" s="89"/>
      <c r="I1006" s="89"/>
      <c r="J1006" s="89"/>
      <c r="K1006" s="89"/>
      <c r="L1006" s="89"/>
      <c r="M1006" s="89"/>
      <c r="N1006" s="89"/>
      <c r="O1006" s="89"/>
      <c r="P1006" s="89"/>
      <c r="Q1006" s="89"/>
      <c r="R1006" s="89"/>
      <c r="S1006" s="89"/>
      <c r="T1006" s="89"/>
      <c r="U1006" s="89"/>
      <c r="V1006" s="89"/>
      <c r="W1006" s="89"/>
      <c r="X1006" s="89"/>
      <c r="Y1006" s="89"/>
      <c r="Z1006" s="89"/>
      <c r="AA1006" s="89"/>
      <c r="AB1006" s="89"/>
      <c r="AC1006" s="89"/>
      <c r="AD1006" s="89"/>
      <c r="AE1006" s="89"/>
      <c r="AF1006" s="89"/>
      <c r="AG1006" s="89"/>
      <c r="AH1006" s="89"/>
      <c r="AI1006" s="71"/>
      <c r="AJ1006" s="71"/>
      <c r="AK1006" s="71"/>
      <c r="AL1006" s="26" t="str">
        <f t="shared" si="57"/>
        <v/>
      </c>
      <c r="AM1006" s="26" t="str">
        <f t="shared" si="58"/>
        <v/>
      </c>
      <c r="AN1006" s="24" t="str">
        <f t="shared" si="59"/>
        <v/>
      </c>
    </row>
    <row r="1007" spans="1:40">
      <c r="A1007" s="80">
        <v>1006</v>
      </c>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c r="X1007" s="89"/>
      <c r="Y1007" s="89"/>
      <c r="Z1007" s="89"/>
      <c r="AA1007" s="89"/>
      <c r="AB1007" s="89"/>
      <c r="AC1007" s="89"/>
      <c r="AD1007" s="89"/>
      <c r="AE1007" s="89"/>
      <c r="AF1007" s="89"/>
      <c r="AG1007" s="89"/>
      <c r="AH1007" s="89"/>
      <c r="AI1007" s="71"/>
      <c r="AJ1007" s="71"/>
      <c r="AK1007" s="71"/>
      <c r="AL1007" s="26" t="str">
        <f t="shared" si="57"/>
        <v/>
      </c>
      <c r="AM1007" s="26" t="str">
        <f t="shared" si="58"/>
        <v/>
      </c>
      <c r="AN1007" s="24" t="str">
        <f t="shared" si="59"/>
        <v/>
      </c>
    </row>
    <row r="1008" spans="1:40">
      <c r="A1008" s="80">
        <v>1007</v>
      </c>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c r="X1008" s="89"/>
      <c r="Y1008" s="89"/>
      <c r="Z1008" s="89"/>
      <c r="AA1008" s="89"/>
      <c r="AB1008" s="89"/>
      <c r="AC1008" s="89"/>
      <c r="AD1008" s="89"/>
      <c r="AE1008" s="89"/>
      <c r="AF1008" s="89"/>
      <c r="AG1008" s="89"/>
      <c r="AH1008" s="89"/>
      <c r="AI1008" s="71"/>
      <c r="AJ1008" s="71"/>
      <c r="AK1008" s="71"/>
      <c r="AL1008" s="26" t="str">
        <f t="shared" si="57"/>
        <v/>
      </c>
      <c r="AM1008" s="26" t="str">
        <f t="shared" si="58"/>
        <v/>
      </c>
      <c r="AN1008" s="24" t="str">
        <f t="shared" si="59"/>
        <v/>
      </c>
    </row>
    <row r="1009" spans="1:40">
      <c r="A1009" s="80">
        <v>1008</v>
      </c>
      <c r="B1009" s="71"/>
      <c r="C1009" s="89"/>
      <c r="D1009" s="89"/>
      <c r="E1009" s="89"/>
      <c r="F1009" s="89"/>
      <c r="G1009" s="89"/>
      <c r="H1009" s="89"/>
      <c r="I1009" s="89"/>
      <c r="J1009" s="89"/>
      <c r="K1009" s="89"/>
      <c r="L1009" s="89"/>
      <c r="M1009" s="89"/>
      <c r="N1009" s="89"/>
      <c r="O1009" s="89"/>
      <c r="P1009" s="89"/>
      <c r="Q1009" s="89"/>
      <c r="R1009" s="89"/>
      <c r="S1009" s="89"/>
      <c r="T1009" s="89"/>
      <c r="U1009" s="89"/>
      <c r="V1009" s="89"/>
      <c r="W1009" s="89"/>
      <c r="X1009" s="89"/>
      <c r="Y1009" s="89"/>
      <c r="Z1009" s="89"/>
      <c r="AA1009" s="89"/>
      <c r="AB1009" s="89"/>
      <c r="AC1009" s="89"/>
      <c r="AD1009" s="89"/>
      <c r="AE1009" s="89"/>
      <c r="AF1009" s="89"/>
      <c r="AG1009" s="89"/>
      <c r="AH1009" s="89"/>
      <c r="AI1009" s="71"/>
      <c r="AJ1009" s="71"/>
      <c r="AK1009" s="71"/>
      <c r="AL1009" s="26" t="str">
        <f t="shared" si="57"/>
        <v/>
      </c>
      <c r="AM1009" s="26" t="str">
        <f t="shared" si="58"/>
        <v/>
      </c>
      <c r="AN1009" s="24" t="str">
        <f t="shared" si="59"/>
        <v/>
      </c>
    </row>
    <row r="1010" spans="1:40">
      <c r="A1010" s="80">
        <v>1009</v>
      </c>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c r="X1010" s="89"/>
      <c r="Y1010" s="89"/>
      <c r="Z1010" s="89"/>
      <c r="AA1010" s="89"/>
      <c r="AB1010" s="89"/>
      <c r="AC1010" s="89"/>
      <c r="AD1010" s="89"/>
      <c r="AE1010" s="89"/>
      <c r="AF1010" s="89"/>
      <c r="AG1010" s="89"/>
      <c r="AH1010" s="89"/>
      <c r="AI1010" s="71"/>
      <c r="AJ1010" s="71"/>
      <c r="AK1010" s="71"/>
      <c r="AL1010" s="26" t="str">
        <f t="shared" si="57"/>
        <v/>
      </c>
      <c r="AM1010" s="26" t="str">
        <f t="shared" si="58"/>
        <v/>
      </c>
      <c r="AN1010" s="24" t="str">
        <f t="shared" si="59"/>
        <v/>
      </c>
    </row>
    <row r="1011" spans="1:40">
      <c r="A1011" s="80">
        <v>1010</v>
      </c>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c r="X1011" s="89"/>
      <c r="Y1011" s="89"/>
      <c r="Z1011" s="89"/>
      <c r="AA1011" s="89"/>
      <c r="AB1011" s="89"/>
      <c r="AC1011" s="89"/>
      <c r="AD1011" s="89"/>
      <c r="AE1011" s="89"/>
      <c r="AF1011" s="89"/>
      <c r="AG1011" s="89"/>
      <c r="AH1011" s="89"/>
      <c r="AI1011" s="71"/>
      <c r="AJ1011" s="71"/>
      <c r="AK1011" s="71"/>
      <c r="AL1011" s="26" t="str">
        <f t="shared" si="57"/>
        <v/>
      </c>
      <c r="AM1011" s="26" t="str">
        <f t="shared" si="58"/>
        <v/>
      </c>
      <c r="AN1011" s="24" t="str">
        <f t="shared" si="59"/>
        <v/>
      </c>
    </row>
    <row r="1012" spans="1:40">
      <c r="A1012" s="80">
        <v>1011</v>
      </c>
      <c r="B1012" s="71"/>
      <c r="C1012" s="89"/>
      <c r="D1012" s="89"/>
      <c r="E1012" s="89"/>
      <c r="F1012" s="89"/>
      <c r="G1012" s="89"/>
      <c r="H1012" s="89"/>
      <c r="I1012" s="89"/>
      <c r="J1012" s="89"/>
      <c r="K1012" s="89"/>
      <c r="L1012" s="89"/>
      <c r="M1012" s="89"/>
      <c r="N1012" s="89"/>
      <c r="O1012" s="89"/>
      <c r="P1012" s="89"/>
      <c r="Q1012" s="89"/>
      <c r="R1012" s="89"/>
      <c r="S1012" s="89"/>
      <c r="T1012" s="89"/>
      <c r="U1012" s="89"/>
      <c r="V1012" s="89"/>
      <c r="W1012" s="89"/>
      <c r="X1012" s="89"/>
      <c r="Y1012" s="89"/>
      <c r="Z1012" s="89"/>
      <c r="AA1012" s="89"/>
      <c r="AB1012" s="89"/>
      <c r="AC1012" s="89"/>
      <c r="AD1012" s="89"/>
      <c r="AE1012" s="89"/>
      <c r="AF1012" s="89"/>
      <c r="AG1012" s="89"/>
      <c r="AH1012" s="89"/>
      <c r="AI1012" s="71"/>
      <c r="AJ1012" s="71"/>
      <c r="AK1012" s="71"/>
      <c r="AL1012" s="26" t="str">
        <f t="shared" si="57"/>
        <v/>
      </c>
      <c r="AM1012" s="26" t="str">
        <f t="shared" si="58"/>
        <v/>
      </c>
      <c r="AN1012" s="24" t="str">
        <f t="shared" si="59"/>
        <v/>
      </c>
    </row>
    <row r="1013" spans="1:40">
      <c r="A1013" s="80">
        <v>1012</v>
      </c>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c r="X1013" s="89"/>
      <c r="Y1013" s="89"/>
      <c r="Z1013" s="89"/>
      <c r="AA1013" s="89"/>
      <c r="AB1013" s="89"/>
      <c r="AC1013" s="89"/>
      <c r="AD1013" s="89"/>
      <c r="AE1013" s="89"/>
      <c r="AF1013" s="89"/>
      <c r="AG1013" s="89"/>
      <c r="AH1013" s="89"/>
      <c r="AI1013" s="71"/>
      <c r="AJ1013" s="71"/>
      <c r="AK1013" s="71"/>
      <c r="AL1013" s="26" t="str">
        <f t="shared" si="57"/>
        <v/>
      </c>
      <c r="AM1013" s="26" t="str">
        <f t="shared" si="58"/>
        <v/>
      </c>
      <c r="AN1013" s="24" t="str">
        <f t="shared" si="59"/>
        <v/>
      </c>
    </row>
    <row r="1014" spans="1:40">
      <c r="A1014" s="80">
        <v>1013</v>
      </c>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c r="X1014" s="89"/>
      <c r="Y1014" s="89"/>
      <c r="Z1014" s="89"/>
      <c r="AA1014" s="89"/>
      <c r="AB1014" s="89"/>
      <c r="AC1014" s="89"/>
      <c r="AD1014" s="89"/>
      <c r="AE1014" s="89"/>
      <c r="AF1014" s="89"/>
      <c r="AG1014" s="89"/>
      <c r="AH1014" s="89"/>
      <c r="AI1014" s="71"/>
      <c r="AJ1014" s="71"/>
      <c r="AK1014" s="71"/>
      <c r="AL1014" s="26" t="str">
        <f t="shared" ref="AL1014:AL1077" si="60">IF(E1014="","",E1014+F1014/60+24)</f>
        <v/>
      </c>
      <c r="AM1014" s="26" t="str">
        <f t="shared" ref="AM1014:AM1077" si="61">IF(G1014="","",G1014+H1014/60)</f>
        <v/>
      </c>
      <c r="AN1014" s="24" t="str">
        <f t="shared" ref="AN1014:AN1077" si="62">IF(OR(E1014="",G1014=""),"",AL1014-AM1014)</f>
        <v/>
      </c>
    </row>
    <row r="1015" spans="1:40">
      <c r="A1015" s="80">
        <v>1014</v>
      </c>
      <c r="B1015" s="71"/>
      <c r="C1015" s="89"/>
      <c r="D1015" s="89"/>
      <c r="E1015" s="89"/>
      <c r="F1015" s="89"/>
      <c r="G1015" s="89"/>
      <c r="H1015" s="89"/>
      <c r="I1015" s="89"/>
      <c r="J1015" s="89"/>
      <c r="K1015" s="89"/>
      <c r="L1015" s="89"/>
      <c r="M1015" s="89"/>
      <c r="N1015" s="89"/>
      <c r="O1015" s="89"/>
      <c r="P1015" s="89"/>
      <c r="Q1015" s="89"/>
      <c r="R1015" s="89"/>
      <c r="S1015" s="89"/>
      <c r="T1015" s="89"/>
      <c r="U1015" s="89"/>
      <c r="V1015" s="89"/>
      <c r="W1015" s="89"/>
      <c r="X1015" s="89"/>
      <c r="Y1015" s="89"/>
      <c r="Z1015" s="89"/>
      <c r="AA1015" s="89"/>
      <c r="AB1015" s="89"/>
      <c r="AC1015" s="89"/>
      <c r="AD1015" s="89"/>
      <c r="AE1015" s="89"/>
      <c r="AF1015" s="89"/>
      <c r="AG1015" s="89"/>
      <c r="AH1015" s="89"/>
      <c r="AI1015" s="71"/>
      <c r="AJ1015" s="71"/>
      <c r="AK1015" s="71"/>
      <c r="AL1015" s="26" t="str">
        <f t="shared" si="60"/>
        <v/>
      </c>
      <c r="AM1015" s="26" t="str">
        <f t="shared" si="61"/>
        <v/>
      </c>
      <c r="AN1015" s="24" t="str">
        <f t="shared" si="62"/>
        <v/>
      </c>
    </row>
    <row r="1016" spans="1:40">
      <c r="A1016" s="80">
        <v>1015</v>
      </c>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c r="X1016" s="89"/>
      <c r="Y1016" s="89"/>
      <c r="Z1016" s="89"/>
      <c r="AA1016" s="89"/>
      <c r="AB1016" s="89"/>
      <c r="AC1016" s="89"/>
      <c r="AD1016" s="89"/>
      <c r="AE1016" s="89"/>
      <c r="AF1016" s="89"/>
      <c r="AG1016" s="89"/>
      <c r="AH1016" s="89"/>
      <c r="AI1016" s="71"/>
      <c r="AJ1016" s="71"/>
      <c r="AK1016" s="71"/>
      <c r="AL1016" s="26" t="str">
        <f t="shared" si="60"/>
        <v/>
      </c>
      <c r="AM1016" s="26" t="str">
        <f t="shared" si="61"/>
        <v/>
      </c>
      <c r="AN1016" s="24" t="str">
        <f t="shared" si="62"/>
        <v/>
      </c>
    </row>
    <row r="1017" spans="1:40">
      <c r="A1017" s="80">
        <v>1016</v>
      </c>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c r="X1017" s="89"/>
      <c r="Y1017" s="89"/>
      <c r="Z1017" s="89"/>
      <c r="AA1017" s="89"/>
      <c r="AB1017" s="89"/>
      <c r="AC1017" s="89"/>
      <c r="AD1017" s="89"/>
      <c r="AE1017" s="89"/>
      <c r="AF1017" s="89"/>
      <c r="AG1017" s="89"/>
      <c r="AH1017" s="89"/>
      <c r="AI1017" s="71"/>
      <c r="AJ1017" s="71"/>
      <c r="AK1017" s="71"/>
      <c r="AL1017" s="26" t="str">
        <f t="shared" si="60"/>
        <v/>
      </c>
      <c r="AM1017" s="26" t="str">
        <f t="shared" si="61"/>
        <v/>
      </c>
      <c r="AN1017" s="24" t="str">
        <f t="shared" si="62"/>
        <v/>
      </c>
    </row>
    <row r="1018" spans="1:40">
      <c r="A1018" s="80">
        <v>1017</v>
      </c>
      <c r="B1018" s="71"/>
      <c r="C1018" s="89"/>
      <c r="D1018" s="89"/>
      <c r="E1018" s="89"/>
      <c r="F1018" s="89"/>
      <c r="G1018" s="89"/>
      <c r="H1018" s="89"/>
      <c r="I1018" s="89"/>
      <c r="J1018" s="89"/>
      <c r="K1018" s="89"/>
      <c r="L1018" s="89"/>
      <c r="M1018" s="89"/>
      <c r="N1018" s="89"/>
      <c r="O1018" s="89"/>
      <c r="P1018" s="89"/>
      <c r="Q1018" s="89"/>
      <c r="R1018" s="89"/>
      <c r="S1018" s="89"/>
      <c r="T1018" s="89"/>
      <c r="U1018" s="89"/>
      <c r="V1018" s="89"/>
      <c r="W1018" s="89"/>
      <c r="X1018" s="89"/>
      <c r="Y1018" s="89"/>
      <c r="Z1018" s="89"/>
      <c r="AA1018" s="89"/>
      <c r="AB1018" s="89"/>
      <c r="AC1018" s="89"/>
      <c r="AD1018" s="89"/>
      <c r="AE1018" s="89"/>
      <c r="AF1018" s="89"/>
      <c r="AG1018" s="89"/>
      <c r="AH1018" s="89"/>
      <c r="AI1018" s="71"/>
      <c r="AJ1018" s="71"/>
      <c r="AK1018" s="71"/>
      <c r="AL1018" s="26" t="str">
        <f t="shared" si="60"/>
        <v/>
      </c>
      <c r="AM1018" s="26" t="str">
        <f t="shared" si="61"/>
        <v/>
      </c>
      <c r="AN1018" s="24" t="str">
        <f t="shared" si="62"/>
        <v/>
      </c>
    </row>
    <row r="1019" spans="1:40">
      <c r="A1019" s="80">
        <v>1018</v>
      </c>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c r="X1019" s="89"/>
      <c r="Y1019" s="89"/>
      <c r="Z1019" s="89"/>
      <c r="AA1019" s="89"/>
      <c r="AB1019" s="89"/>
      <c r="AC1019" s="89"/>
      <c r="AD1019" s="89"/>
      <c r="AE1019" s="89"/>
      <c r="AF1019" s="89"/>
      <c r="AG1019" s="89"/>
      <c r="AH1019" s="89"/>
      <c r="AI1019" s="71"/>
      <c r="AJ1019" s="71"/>
      <c r="AK1019" s="71"/>
      <c r="AL1019" s="26" t="str">
        <f t="shared" si="60"/>
        <v/>
      </c>
      <c r="AM1019" s="26" t="str">
        <f t="shared" si="61"/>
        <v/>
      </c>
      <c r="AN1019" s="24" t="str">
        <f t="shared" si="62"/>
        <v/>
      </c>
    </row>
    <row r="1020" spans="1:40">
      <c r="A1020" s="80">
        <v>1019</v>
      </c>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c r="X1020" s="89"/>
      <c r="Y1020" s="89"/>
      <c r="Z1020" s="89"/>
      <c r="AA1020" s="89"/>
      <c r="AB1020" s="89"/>
      <c r="AC1020" s="89"/>
      <c r="AD1020" s="89"/>
      <c r="AE1020" s="89"/>
      <c r="AF1020" s="89"/>
      <c r="AG1020" s="89"/>
      <c r="AH1020" s="89"/>
      <c r="AI1020" s="71"/>
      <c r="AJ1020" s="71"/>
      <c r="AK1020" s="71"/>
      <c r="AL1020" s="26" t="str">
        <f t="shared" si="60"/>
        <v/>
      </c>
      <c r="AM1020" s="26" t="str">
        <f t="shared" si="61"/>
        <v/>
      </c>
      <c r="AN1020" s="24" t="str">
        <f t="shared" si="62"/>
        <v/>
      </c>
    </row>
    <row r="1021" spans="1:40">
      <c r="A1021" s="80">
        <v>1020</v>
      </c>
      <c r="B1021" s="71"/>
      <c r="C1021" s="89"/>
      <c r="D1021" s="89"/>
      <c r="E1021" s="89"/>
      <c r="F1021" s="89"/>
      <c r="G1021" s="89"/>
      <c r="H1021" s="89"/>
      <c r="I1021" s="89"/>
      <c r="J1021" s="89"/>
      <c r="K1021" s="89"/>
      <c r="L1021" s="89"/>
      <c r="M1021" s="89"/>
      <c r="N1021" s="89"/>
      <c r="O1021" s="89"/>
      <c r="P1021" s="89"/>
      <c r="Q1021" s="89"/>
      <c r="R1021" s="89"/>
      <c r="S1021" s="89"/>
      <c r="T1021" s="89"/>
      <c r="U1021" s="89"/>
      <c r="V1021" s="89"/>
      <c r="W1021" s="89"/>
      <c r="X1021" s="89"/>
      <c r="Y1021" s="89"/>
      <c r="Z1021" s="89"/>
      <c r="AA1021" s="89"/>
      <c r="AB1021" s="89"/>
      <c r="AC1021" s="89"/>
      <c r="AD1021" s="89"/>
      <c r="AE1021" s="89"/>
      <c r="AF1021" s="89"/>
      <c r="AG1021" s="89"/>
      <c r="AH1021" s="89"/>
      <c r="AI1021" s="71"/>
      <c r="AJ1021" s="71"/>
      <c r="AK1021" s="71"/>
      <c r="AL1021" s="26" t="str">
        <f t="shared" si="60"/>
        <v/>
      </c>
      <c r="AM1021" s="26" t="str">
        <f t="shared" si="61"/>
        <v/>
      </c>
      <c r="AN1021" s="24" t="str">
        <f t="shared" si="62"/>
        <v/>
      </c>
    </row>
    <row r="1022" spans="1:40">
      <c r="A1022" s="80">
        <v>1021</v>
      </c>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c r="X1022" s="89"/>
      <c r="Y1022" s="89"/>
      <c r="Z1022" s="89"/>
      <c r="AA1022" s="89"/>
      <c r="AB1022" s="89"/>
      <c r="AC1022" s="89"/>
      <c r="AD1022" s="89"/>
      <c r="AE1022" s="89"/>
      <c r="AF1022" s="89"/>
      <c r="AG1022" s="89"/>
      <c r="AH1022" s="89"/>
      <c r="AI1022" s="71"/>
      <c r="AJ1022" s="71"/>
      <c r="AK1022" s="71"/>
      <c r="AL1022" s="26" t="str">
        <f t="shared" si="60"/>
        <v/>
      </c>
      <c r="AM1022" s="26" t="str">
        <f t="shared" si="61"/>
        <v/>
      </c>
      <c r="AN1022" s="24" t="str">
        <f t="shared" si="62"/>
        <v/>
      </c>
    </row>
    <row r="1023" spans="1:40">
      <c r="A1023" s="80">
        <v>1022</v>
      </c>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c r="X1023" s="89"/>
      <c r="Y1023" s="89"/>
      <c r="Z1023" s="89"/>
      <c r="AA1023" s="89"/>
      <c r="AB1023" s="89"/>
      <c r="AC1023" s="89"/>
      <c r="AD1023" s="89"/>
      <c r="AE1023" s="89"/>
      <c r="AF1023" s="89"/>
      <c r="AG1023" s="89"/>
      <c r="AH1023" s="89"/>
      <c r="AI1023" s="71"/>
      <c r="AJ1023" s="71"/>
      <c r="AK1023" s="71"/>
      <c r="AL1023" s="26" t="str">
        <f t="shared" si="60"/>
        <v/>
      </c>
      <c r="AM1023" s="26" t="str">
        <f t="shared" si="61"/>
        <v/>
      </c>
      <c r="AN1023" s="24" t="str">
        <f t="shared" si="62"/>
        <v/>
      </c>
    </row>
    <row r="1024" spans="1:40">
      <c r="A1024" s="80">
        <v>1023</v>
      </c>
      <c r="B1024" s="71"/>
      <c r="C1024" s="89"/>
      <c r="D1024" s="89"/>
      <c r="E1024" s="89"/>
      <c r="F1024" s="89"/>
      <c r="G1024" s="89"/>
      <c r="H1024" s="89"/>
      <c r="I1024" s="89"/>
      <c r="J1024" s="89"/>
      <c r="K1024" s="89"/>
      <c r="L1024" s="89"/>
      <c r="M1024" s="89"/>
      <c r="N1024" s="89"/>
      <c r="O1024" s="89"/>
      <c r="P1024" s="89"/>
      <c r="Q1024" s="89"/>
      <c r="R1024" s="89"/>
      <c r="S1024" s="89"/>
      <c r="T1024" s="89"/>
      <c r="U1024" s="89"/>
      <c r="V1024" s="89"/>
      <c r="W1024" s="89"/>
      <c r="X1024" s="89"/>
      <c r="Y1024" s="89"/>
      <c r="Z1024" s="89"/>
      <c r="AA1024" s="89"/>
      <c r="AB1024" s="89"/>
      <c r="AC1024" s="89"/>
      <c r="AD1024" s="89"/>
      <c r="AE1024" s="89"/>
      <c r="AF1024" s="89"/>
      <c r="AG1024" s="89"/>
      <c r="AH1024" s="89"/>
      <c r="AI1024" s="71"/>
      <c r="AJ1024" s="71"/>
      <c r="AK1024" s="71"/>
      <c r="AL1024" s="26" t="str">
        <f t="shared" si="60"/>
        <v/>
      </c>
      <c r="AM1024" s="26" t="str">
        <f t="shared" si="61"/>
        <v/>
      </c>
      <c r="AN1024" s="24" t="str">
        <f t="shared" si="62"/>
        <v/>
      </c>
    </row>
    <row r="1025" spans="1:40">
      <c r="A1025" s="80">
        <v>1024</v>
      </c>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c r="X1025" s="89"/>
      <c r="Y1025" s="89"/>
      <c r="Z1025" s="89"/>
      <c r="AA1025" s="89"/>
      <c r="AB1025" s="89"/>
      <c r="AC1025" s="89"/>
      <c r="AD1025" s="89"/>
      <c r="AE1025" s="89"/>
      <c r="AF1025" s="89"/>
      <c r="AG1025" s="89"/>
      <c r="AH1025" s="89"/>
      <c r="AI1025" s="71"/>
      <c r="AJ1025" s="71"/>
      <c r="AK1025" s="71"/>
      <c r="AL1025" s="26" t="str">
        <f t="shared" si="60"/>
        <v/>
      </c>
      <c r="AM1025" s="26" t="str">
        <f t="shared" si="61"/>
        <v/>
      </c>
      <c r="AN1025" s="24" t="str">
        <f t="shared" si="62"/>
        <v/>
      </c>
    </row>
    <row r="1026" spans="1:40">
      <c r="A1026" s="80">
        <v>1025</v>
      </c>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c r="X1026" s="89"/>
      <c r="Y1026" s="89"/>
      <c r="Z1026" s="89"/>
      <c r="AA1026" s="89"/>
      <c r="AB1026" s="89"/>
      <c r="AC1026" s="89"/>
      <c r="AD1026" s="89"/>
      <c r="AE1026" s="89"/>
      <c r="AF1026" s="89"/>
      <c r="AG1026" s="89"/>
      <c r="AH1026" s="89"/>
      <c r="AI1026" s="71"/>
      <c r="AJ1026" s="71"/>
      <c r="AK1026" s="71"/>
      <c r="AL1026" s="26" t="str">
        <f t="shared" si="60"/>
        <v/>
      </c>
      <c r="AM1026" s="26" t="str">
        <f t="shared" si="61"/>
        <v/>
      </c>
      <c r="AN1026" s="24" t="str">
        <f t="shared" si="62"/>
        <v/>
      </c>
    </row>
    <row r="1027" spans="1:40">
      <c r="A1027" s="80">
        <v>1026</v>
      </c>
      <c r="B1027" s="71"/>
      <c r="C1027" s="89"/>
      <c r="D1027" s="89"/>
      <c r="E1027" s="89"/>
      <c r="F1027" s="89"/>
      <c r="G1027" s="89"/>
      <c r="H1027" s="89"/>
      <c r="I1027" s="89"/>
      <c r="J1027" s="89"/>
      <c r="K1027" s="89"/>
      <c r="L1027" s="89"/>
      <c r="M1027" s="89"/>
      <c r="N1027" s="89"/>
      <c r="O1027" s="89"/>
      <c r="P1027" s="89"/>
      <c r="Q1027" s="89"/>
      <c r="R1027" s="89"/>
      <c r="S1027" s="89"/>
      <c r="T1027" s="89"/>
      <c r="U1027" s="89"/>
      <c r="V1027" s="89"/>
      <c r="W1027" s="89"/>
      <c r="X1027" s="89"/>
      <c r="Y1027" s="89"/>
      <c r="Z1027" s="89"/>
      <c r="AA1027" s="89"/>
      <c r="AB1027" s="89"/>
      <c r="AC1027" s="89"/>
      <c r="AD1027" s="89"/>
      <c r="AE1027" s="89"/>
      <c r="AF1027" s="89"/>
      <c r="AG1027" s="89"/>
      <c r="AH1027" s="89"/>
      <c r="AI1027" s="71"/>
      <c r="AJ1027" s="71"/>
      <c r="AK1027" s="71"/>
      <c r="AL1027" s="26" t="str">
        <f t="shared" si="60"/>
        <v/>
      </c>
      <c r="AM1027" s="26" t="str">
        <f t="shared" si="61"/>
        <v/>
      </c>
      <c r="AN1027" s="24" t="str">
        <f t="shared" si="62"/>
        <v/>
      </c>
    </row>
    <row r="1028" spans="1:40">
      <c r="A1028" s="80">
        <v>1027</v>
      </c>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c r="X1028" s="89"/>
      <c r="Y1028" s="89"/>
      <c r="Z1028" s="89"/>
      <c r="AA1028" s="89"/>
      <c r="AB1028" s="89"/>
      <c r="AC1028" s="89"/>
      <c r="AD1028" s="89"/>
      <c r="AE1028" s="89"/>
      <c r="AF1028" s="89"/>
      <c r="AG1028" s="89"/>
      <c r="AH1028" s="89"/>
      <c r="AI1028" s="71"/>
      <c r="AJ1028" s="71"/>
      <c r="AK1028" s="71"/>
      <c r="AL1028" s="26" t="str">
        <f t="shared" si="60"/>
        <v/>
      </c>
      <c r="AM1028" s="26" t="str">
        <f t="shared" si="61"/>
        <v/>
      </c>
      <c r="AN1028" s="24" t="str">
        <f t="shared" si="62"/>
        <v/>
      </c>
    </row>
    <row r="1029" spans="1:40">
      <c r="A1029" s="80">
        <v>1028</v>
      </c>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c r="X1029" s="89"/>
      <c r="Y1029" s="89"/>
      <c r="Z1029" s="89"/>
      <c r="AA1029" s="89"/>
      <c r="AB1029" s="89"/>
      <c r="AC1029" s="89"/>
      <c r="AD1029" s="89"/>
      <c r="AE1029" s="89"/>
      <c r="AF1029" s="89"/>
      <c r="AG1029" s="89"/>
      <c r="AH1029" s="89"/>
      <c r="AI1029" s="71"/>
      <c r="AJ1029" s="71"/>
      <c r="AK1029" s="71"/>
      <c r="AL1029" s="26" t="str">
        <f t="shared" si="60"/>
        <v/>
      </c>
      <c r="AM1029" s="26" t="str">
        <f t="shared" si="61"/>
        <v/>
      </c>
      <c r="AN1029" s="24" t="str">
        <f t="shared" si="62"/>
        <v/>
      </c>
    </row>
    <row r="1030" spans="1:40">
      <c r="A1030" s="80">
        <v>1029</v>
      </c>
      <c r="B1030" s="71"/>
      <c r="C1030" s="89"/>
      <c r="D1030" s="89"/>
      <c r="E1030" s="89"/>
      <c r="F1030" s="89"/>
      <c r="G1030" s="89"/>
      <c r="H1030" s="89"/>
      <c r="I1030" s="89"/>
      <c r="J1030" s="89"/>
      <c r="K1030" s="89"/>
      <c r="L1030" s="89"/>
      <c r="M1030" s="89"/>
      <c r="N1030" s="89"/>
      <c r="O1030" s="89"/>
      <c r="P1030" s="89"/>
      <c r="Q1030" s="89"/>
      <c r="R1030" s="89"/>
      <c r="S1030" s="89"/>
      <c r="T1030" s="89"/>
      <c r="U1030" s="89"/>
      <c r="V1030" s="89"/>
      <c r="W1030" s="89"/>
      <c r="X1030" s="89"/>
      <c r="Y1030" s="89"/>
      <c r="Z1030" s="89"/>
      <c r="AA1030" s="89"/>
      <c r="AB1030" s="89"/>
      <c r="AC1030" s="89"/>
      <c r="AD1030" s="89"/>
      <c r="AE1030" s="89"/>
      <c r="AF1030" s="89"/>
      <c r="AG1030" s="89"/>
      <c r="AH1030" s="89"/>
      <c r="AI1030" s="71"/>
      <c r="AJ1030" s="71"/>
      <c r="AK1030" s="71"/>
      <c r="AL1030" s="26" t="str">
        <f t="shared" si="60"/>
        <v/>
      </c>
      <c r="AM1030" s="26" t="str">
        <f t="shared" si="61"/>
        <v/>
      </c>
      <c r="AN1030" s="24" t="str">
        <f t="shared" si="62"/>
        <v/>
      </c>
    </row>
    <row r="1031" spans="1:40">
      <c r="A1031" s="80">
        <v>1030</v>
      </c>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c r="X1031" s="89"/>
      <c r="Y1031" s="89"/>
      <c r="Z1031" s="89"/>
      <c r="AA1031" s="89"/>
      <c r="AB1031" s="89"/>
      <c r="AC1031" s="89"/>
      <c r="AD1031" s="89"/>
      <c r="AE1031" s="89"/>
      <c r="AF1031" s="89"/>
      <c r="AG1031" s="89"/>
      <c r="AH1031" s="89"/>
      <c r="AI1031" s="71"/>
      <c r="AJ1031" s="71"/>
      <c r="AK1031" s="71"/>
      <c r="AL1031" s="26" t="str">
        <f t="shared" si="60"/>
        <v/>
      </c>
      <c r="AM1031" s="26" t="str">
        <f t="shared" si="61"/>
        <v/>
      </c>
      <c r="AN1031" s="24" t="str">
        <f t="shared" si="62"/>
        <v/>
      </c>
    </row>
    <row r="1032" spans="1:40">
      <c r="A1032" s="80">
        <v>1031</v>
      </c>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c r="X1032" s="89"/>
      <c r="Y1032" s="89"/>
      <c r="Z1032" s="89"/>
      <c r="AA1032" s="89"/>
      <c r="AB1032" s="89"/>
      <c r="AC1032" s="89"/>
      <c r="AD1032" s="89"/>
      <c r="AE1032" s="89"/>
      <c r="AF1032" s="89"/>
      <c r="AG1032" s="89"/>
      <c r="AH1032" s="89"/>
      <c r="AI1032" s="71"/>
      <c r="AJ1032" s="71"/>
      <c r="AK1032" s="71"/>
      <c r="AL1032" s="26" t="str">
        <f t="shared" si="60"/>
        <v/>
      </c>
      <c r="AM1032" s="26" t="str">
        <f t="shared" si="61"/>
        <v/>
      </c>
      <c r="AN1032" s="24" t="str">
        <f t="shared" si="62"/>
        <v/>
      </c>
    </row>
    <row r="1033" spans="1:40">
      <c r="A1033" s="80">
        <v>1032</v>
      </c>
      <c r="B1033" s="71"/>
      <c r="C1033" s="89"/>
      <c r="D1033" s="89"/>
      <c r="E1033" s="89"/>
      <c r="F1033" s="89"/>
      <c r="G1033" s="89"/>
      <c r="H1033" s="89"/>
      <c r="I1033" s="89"/>
      <c r="J1033" s="89"/>
      <c r="K1033" s="89"/>
      <c r="L1033" s="89"/>
      <c r="M1033" s="89"/>
      <c r="N1033" s="89"/>
      <c r="O1033" s="89"/>
      <c r="P1033" s="89"/>
      <c r="Q1033" s="89"/>
      <c r="R1033" s="89"/>
      <c r="S1033" s="89"/>
      <c r="T1033" s="89"/>
      <c r="U1033" s="89"/>
      <c r="V1033" s="89"/>
      <c r="W1033" s="89"/>
      <c r="X1033" s="89"/>
      <c r="Y1033" s="89"/>
      <c r="Z1033" s="89"/>
      <c r="AA1033" s="89"/>
      <c r="AB1033" s="89"/>
      <c r="AC1033" s="89"/>
      <c r="AD1033" s="89"/>
      <c r="AE1033" s="89"/>
      <c r="AF1033" s="89"/>
      <c r="AG1033" s="89"/>
      <c r="AH1033" s="89"/>
      <c r="AI1033" s="71"/>
      <c r="AJ1033" s="71"/>
      <c r="AK1033" s="71"/>
      <c r="AL1033" s="26" t="str">
        <f t="shared" si="60"/>
        <v/>
      </c>
      <c r="AM1033" s="26" t="str">
        <f t="shared" si="61"/>
        <v/>
      </c>
      <c r="AN1033" s="24" t="str">
        <f t="shared" si="62"/>
        <v/>
      </c>
    </row>
    <row r="1034" spans="1:40">
      <c r="A1034" s="80">
        <v>1033</v>
      </c>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c r="X1034" s="89"/>
      <c r="Y1034" s="89"/>
      <c r="Z1034" s="89"/>
      <c r="AA1034" s="89"/>
      <c r="AB1034" s="89"/>
      <c r="AC1034" s="89"/>
      <c r="AD1034" s="89"/>
      <c r="AE1034" s="89"/>
      <c r="AF1034" s="89"/>
      <c r="AG1034" s="89"/>
      <c r="AH1034" s="89"/>
      <c r="AI1034" s="71"/>
      <c r="AJ1034" s="71"/>
      <c r="AK1034" s="71"/>
      <c r="AL1034" s="26" t="str">
        <f t="shared" si="60"/>
        <v/>
      </c>
      <c r="AM1034" s="26" t="str">
        <f t="shared" si="61"/>
        <v/>
      </c>
      <c r="AN1034" s="24" t="str">
        <f t="shared" si="62"/>
        <v/>
      </c>
    </row>
    <row r="1035" spans="1:40">
      <c r="A1035" s="80">
        <v>1034</v>
      </c>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c r="X1035" s="89"/>
      <c r="Y1035" s="89"/>
      <c r="Z1035" s="89"/>
      <c r="AA1035" s="89"/>
      <c r="AB1035" s="89"/>
      <c r="AC1035" s="89"/>
      <c r="AD1035" s="89"/>
      <c r="AE1035" s="89"/>
      <c r="AF1035" s="89"/>
      <c r="AG1035" s="89"/>
      <c r="AH1035" s="89"/>
      <c r="AI1035" s="71"/>
      <c r="AJ1035" s="71"/>
      <c r="AK1035" s="71"/>
      <c r="AL1035" s="26" t="str">
        <f t="shared" si="60"/>
        <v/>
      </c>
      <c r="AM1035" s="26" t="str">
        <f t="shared" si="61"/>
        <v/>
      </c>
      <c r="AN1035" s="24" t="str">
        <f t="shared" si="62"/>
        <v/>
      </c>
    </row>
    <row r="1036" spans="1:40">
      <c r="A1036" s="80">
        <v>1035</v>
      </c>
      <c r="B1036" s="71"/>
      <c r="C1036" s="89"/>
      <c r="D1036" s="89"/>
      <c r="E1036" s="89"/>
      <c r="F1036" s="89"/>
      <c r="G1036" s="89"/>
      <c r="H1036" s="89"/>
      <c r="I1036" s="89"/>
      <c r="J1036" s="89"/>
      <c r="K1036" s="89"/>
      <c r="L1036" s="89"/>
      <c r="M1036" s="89"/>
      <c r="N1036" s="89"/>
      <c r="O1036" s="89"/>
      <c r="P1036" s="89"/>
      <c r="Q1036" s="89"/>
      <c r="R1036" s="89"/>
      <c r="S1036" s="89"/>
      <c r="T1036" s="89"/>
      <c r="U1036" s="89"/>
      <c r="V1036" s="89"/>
      <c r="W1036" s="89"/>
      <c r="X1036" s="89"/>
      <c r="Y1036" s="89"/>
      <c r="Z1036" s="89"/>
      <c r="AA1036" s="89"/>
      <c r="AB1036" s="89"/>
      <c r="AC1036" s="89"/>
      <c r="AD1036" s="89"/>
      <c r="AE1036" s="89"/>
      <c r="AF1036" s="89"/>
      <c r="AG1036" s="89"/>
      <c r="AH1036" s="89"/>
      <c r="AI1036" s="71"/>
      <c r="AJ1036" s="71"/>
      <c r="AK1036" s="71"/>
      <c r="AL1036" s="26" t="str">
        <f t="shared" si="60"/>
        <v/>
      </c>
      <c r="AM1036" s="26" t="str">
        <f t="shared" si="61"/>
        <v/>
      </c>
      <c r="AN1036" s="24" t="str">
        <f t="shared" si="62"/>
        <v/>
      </c>
    </row>
    <row r="1037" spans="1:40">
      <c r="A1037" s="80">
        <v>1036</v>
      </c>
      <c r="B1037" s="71"/>
      <c r="C1037" s="89"/>
      <c r="D1037" s="89"/>
      <c r="E1037" s="89"/>
      <c r="F1037" s="89"/>
      <c r="G1037" s="89"/>
      <c r="H1037" s="89"/>
      <c r="I1037" s="89"/>
      <c r="J1037" s="89"/>
      <c r="K1037" s="89"/>
      <c r="L1037" s="89"/>
      <c r="M1037" s="89"/>
      <c r="N1037" s="89"/>
      <c r="O1037" s="89"/>
      <c r="P1037" s="89"/>
      <c r="Q1037" s="89"/>
      <c r="R1037" s="89"/>
      <c r="S1037" s="89"/>
      <c r="T1037" s="89"/>
      <c r="U1037" s="89"/>
      <c r="V1037" s="89"/>
      <c r="W1037" s="89"/>
      <c r="X1037" s="89"/>
      <c r="Y1037" s="89"/>
      <c r="Z1037" s="89"/>
      <c r="AA1037" s="89"/>
      <c r="AB1037" s="89"/>
      <c r="AC1037" s="89"/>
      <c r="AD1037" s="89"/>
      <c r="AE1037" s="89"/>
      <c r="AF1037" s="89"/>
      <c r="AG1037" s="89"/>
      <c r="AH1037" s="89"/>
      <c r="AI1037" s="71"/>
      <c r="AJ1037" s="71"/>
      <c r="AK1037" s="71"/>
      <c r="AL1037" s="26" t="str">
        <f t="shared" si="60"/>
        <v/>
      </c>
      <c r="AM1037" s="26" t="str">
        <f t="shared" si="61"/>
        <v/>
      </c>
      <c r="AN1037" s="24" t="str">
        <f t="shared" si="62"/>
        <v/>
      </c>
    </row>
    <row r="1038" spans="1:40">
      <c r="A1038" s="80">
        <v>1037</v>
      </c>
      <c r="B1038" s="71"/>
      <c r="C1038" s="89"/>
      <c r="D1038" s="89"/>
      <c r="E1038" s="89"/>
      <c r="F1038" s="89"/>
      <c r="G1038" s="89"/>
      <c r="H1038" s="89"/>
      <c r="I1038" s="89"/>
      <c r="J1038" s="89"/>
      <c r="K1038" s="89"/>
      <c r="L1038" s="89"/>
      <c r="M1038" s="89"/>
      <c r="N1038" s="89"/>
      <c r="O1038" s="89"/>
      <c r="P1038" s="89"/>
      <c r="Q1038" s="89"/>
      <c r="R1038" s="89"/>
      <c r="S1038" s="89"/>
      <c r="T1038" s="89"/>
      <c r="U1038" s="89"/>
      <c r="V1038" s="89"/>
      <c r="W1038" s="89"/>
      <c r="X1038" s="89"/>
      <c r="Y1038" s="89"/>
      <c r="Z1038" s="89"/>
      <c r="AA1038" s="89"/>
      <c r="AB1038" s="89"/>
      <c r="AC1038" s="89"/>
      <c r="AD1038" s="89"/>
      <c r="AE1038" s="89"/>
      <c r="AF1038" s="89"/>
      <c r="AG1038" s="89"/>
      <c r="AH1038" s="89"/>
      <c r="AI1038" s="71"/>
      <c r="AJ1038" s="71"/>
      <c r="AK1038" s="71"/>
      <c r="AL1038" s="26" t="str">
        <f t="shared" si="60"/>
        <v/>
      </c>
      <c r="AM1038" s="26" t="str">
        <f t="shared" si="61"/>
        <v/>
      </c>
      <c r="AN1038" s="24" t="str">
        <f t="shared" si="62"/>
        <v/>
      </c>
    </row>
    <row r="1039" spans="1:40">
      <c r="A1039" s="80">
        <v>1038</v>
      </c>
      <c r="B1039" s="71"/>
      <c r="C1039" s="89"/>
      <c r="D1039" s="89"/>
      <c r="E1039" s="89"/>
      <c r="F1039" s="89"/>
      <c r="G1039" s="89"/>
      <c r="H1039" s="89"/>
      <c r="I1039" s="89"/>
      <c r="J1039" s="89"/>
      <c r="K1039" s="89"/>
      <c r="L1039" s="89"/>
      <c r="M1039" s="89"/>
      <c r="N1039" s="89"/>
      <c r="O1039" s="89"/>
      <c r="P1039" s="89"/>
      <c r="Q1039" s="89"/>
      <c r="R1039" s="89"/>
      <c r="S1039" s="89"/>
      <c r="T1039" s="89"/>
      <c r="U1039" s="89"/>
      <c r="V1039" s="89"/>
      <c r="W1039" s="89"/>
      <c r="X1039" s="89"/>
      <c r="Y1039" s="89"/>
      <c r="Z1039" s="89"/>
      <c r="AA1039" s="89"/>
      <c r="AB1039" s="89"/>
      <c r="AC1039" s="89"/>
      <c r="AD1039" s="89"/>
      <c r="AE1039" s="89"/>
      <c r="AF1039" s="89"/>
      <c r="AG1039" s="89"/>
      <c r="AH1039" s="89"/>
      <c r="AI1039" s="71"/>
      <c r="AJ1039" s="71"/>
      <c r="AK1039" s="71"/>
      <c r="AL1039" s="26" t="str">
        <f t="shared" si="60"/>
        <v/>
      </c>
      <c r="AM1039" s="26" t="str">
        <f t="shared" si="61"/>
        <v/>
      </c>
      <c r="AN1039" s="24" t="str">
        <f t="shared" si="62"/>
        <v/>
      </c>
    </row>
    <row r="1040" spans="1:40">
      <c r="A1040" s="80">
        <v>1039</v>
      </c>
      <c r="B1040" s="71"/>
      <c r="C1040" s="89"/>
      <c r="D1040" s="89"/>
      <c r="E1040" s="89"/>
      <c r="F1040" s="89"/>
      <c r="G1040" s="89"/>
      <c r="H1040" s="89"/>
      <c r="I1040" s="89"/>
      <c r="J1040" s="89"/>
      <c r="K1040" s="89"/>
      <c r="L1040" s="89"/>
      <c r="M1040" s="89"/>
      <c r="N1040" s="89"/>
      <c r="O1040" s="89"/>
      <c r="P1040" s="89"/>
      <c r="Q1040" s="89"/>
      <c r="R1040" s="89"/>
      <c r="S1040" s="89"/>
      <c r="T1040" s="89"/>
      <c r="U1040" s="89"/>
      <c r="V1040" s="89"/>
      <c r="W1040" s="89"/>
      <c r="X1040" s="89"/>
      <c r="Y1040" s="89"/>
      <c r="Z1040" s="89"/>
      <c r="AA1040" s="89"/>
      <c r="AB1040" s="89"/>
      <c r="AC1040" s="89"/>
      <c r="AD1040" s="89"/>
      <c r="AE1040" s="89"/>
      <c r="AF1040" s="89"/>
      <c r="AG1040" s="89"/>
      <c r="AH1040" s="89"/>
      <c r="AI1040" s="71"/>
      <c r="AJ1040" s="71"/>
      <c r="AK1040" s="71"/>
      <c r="AL1040" s="26" t="str">
        <f t="shared" si="60"/>
        <v/>
      </c>
      <c r="AM1040" s="26" t="str">
        <f t="shared" si="61"/>
        <v/>
      </c>
      <c r="AN1040" s="24" t="str">
        <f t="shared" si="62"/>
        <v/>
      </c>
    </row>
    <row r="1041" spans="1:40">
      <c r="A1041" s="80">
        <v>1040</v>
      </c>
      <c r="B1041" s="71"/>
      <c r="C1041" s="89"/>
      <c r="D1041" s="89"/>
      <c r="E1041" s="89"/>
      <c r="F1041" s="89"/>
      <c r="G1041" s="89"/>
      <c r="H1041" s="89"/>
      <c r="I1041" s="89"/>
      <c r="J1041" s="89"/>
      <c r="K1041" s="89"/>
      <c r="L1041" s="89"/>
      <c r="M1041" s="89"/>
      <c r="N1041" s="89"/>
      <c r="O1041" s="89"/>
      <c r="P1041" s="89"/>
      <c r="Q1041" s="89"/>
      <c r="R1041" s="89"/>
      <c r="S1041" s="89"/>
      <c r="T1041" s="89"/>
      <c r="U1041" s="89"/>
      <c r="V1041" s="89"/>
      <c r="W1041" s="89"/>
      <c r="X1041" s="89"/>
      <c r="Y1041" s="89"/>
      <c r="Z1041" s="89"/>
      <c r="AA1041" s="89"/>
      <c r="AB1041" s="89"/>
      <c r="AC1041" s="89"/>
      <c r="AD1041" s="89"/>
      <c r="AE1041" s="89"/>
      <c r="AF1041" s="89"/>
      <c r="AG1041" s="89"/>
      <c r="AH1041" s="89"/>
      <c r="AI1041" s="71"/>
      <c r="AJ1041" s="71"/>
      <c r="AK1041" s="71"/>
      <c r="AL1041" s="26" t="str">
        <f t="shared" si="60"/>
        <v/>
      </c>
      <c r="AM1041" s="26" t="str">
        <f t="shared" si="61"/>
        <v/>
      </c>
      <c r="AN1041" s="24" t="str">
        <f t="shared" si="62"/>
        <v/>
      </c>
    </row>
    <row r="1042" spans="1:40">
      <c r="A1042" s="80">
        <v>1041</v>
      </c>
      <c r="B1042" s="71"/>
      <c r="C1042" s="89"/>
      <c r="D1042" s="89"/>
      <c r="E1042" s="89"/>
      <c r="F1042" s="89"/>
      <c r="G1042" s="89"/>
      <c r="H1042" s="89"/>
      <c r="I1042" s="89"/>
      <c r="J1042" s="89"/>
      <c r="K1042" s="89"/>
      <c r="L1042" s="89"/>
      <c r="M1042" s="89"/>
      <c r="N1042" s="89"/>
      <c r="O1042" s="89"/>
      <c r="P1042" s="89"/>
      <c r="Q1042" s="89"/>
      <c r="R1042" s="89"/>
      <c r="S1042" s="89"/>
      <c r="T1042" s="89"/>
      <c r="U1042" s="89"/>
      <c r="V1042" s="89"/>
      <c r="W1042" s="89"/>
      <c r="X1042" s="89"/>
      <c r="Y1042" s="89"/>
      <c r="Z1042" s="89"/>
      <c r="AA1042" s="89"/>
      <c r="AB1042" s="89"/>
      <c r="AC1042" s="89"/>
      <c r="AD1042" s="89"/>
      <c r="AE1042" s="89"/>
      <c r="AF1042" s="89"/>
      <c r="AG1042" s="89"/>
      <c r="AH1042" s="89"/>
      <c r="AI1042" s="71"/>
      <c r="AJ1042" s="71"/>
      <c r="AK1042" s="71"/>
      <c r="AL1042" s="26" t="str">
        <f t="shared" si="60"/>
        <v/>
      </c>
      <c r="AM1042" s="26" t="str">
        <f t="shared" si="61"/>
        <v/>
      </c>
      <c r="AN1042" s="24" t="str">
        <f t="shared" si="62"/>
        <v/>
      </c>
    </row>
    <row r="1043" spans="1:40">
      <c r="A1043" s="80">
        <v>1042</v>
      </c>
      <c r="B1043" s="71"/>
      <c r="C1043" s="89"/>
      <c r="D1043" s="89"/>
      <c r="E1043" s="89"/>
      <c r="F1043" s="89"/>
      <c r="G1043" s="89"/>
      <c r="H1043" s="89"/>
      <c r="I1043" s="89"/>
      <c r="J1043" s="89"/>
      <c r="K1043" s="89"/>
      <c r="L1043" s="89"/>
      <c r="M1043" s="89"/>
      <c r="N1043" s="89"/>
      <c r="O1043" s="89"/>
      <c r="P1043" s="89"/>
      <c r="Q1043" s="89"/>
      <c r="R1043" s="89"/>
      <c r="S1043" s="89"/>
      <c r="T1043" s="89"/>
      <c r="U1043" s="89"/>
      <c r="V1043" s="89"/>
      <c r="W1043" s="89"/>
      <c r="X1043" s="89"/>
      <c r="Y1043" s="89"/>
      <c r="Z1043" s="89"/>
      <c r="AA1043" s="89"/>
      <c r="AB1043" s="89"/>
      <c r="AC1043" s="89"/>
      <c r="AD1043" s="89"/>
      <c r="AE1043" s="89"/>
      <c r="AF1043" s="89"/>
      <c r="AG1043" s="89"/>
      <c r="AH1043" s="89"/>
      <c r="AI1043" s="71"/>
      <c r="AJ1043" s="71"/>
      <c r="AK1043" s="71"/>
      <c r="AL1043" s="26" t="str">
        <f t="shared" si="60"/>
        <v/>
      </c>
      <c r="AM1043" s="26" t="str">
        <f t="shared" si="61"/>
        <v/>
      </c>
      <c r="AN1043" s="24" t="str">
        <f t="shared" si="62"/>
        <v/>
      </c>
    </row>
    <row r="1044" spans="1:40">
      <c r="A1044" s="80">
        <v>1043</v>
      </c>
      <c r="B1044" s="71"/>
      <c r="C1044" s="89"/>
      <c r="D1044" s="89"/>
      <c r="E1044" s="89"/>
      <c r="F1044" s="89"/>
      <c r="G1044" s="89"/>
      <c r="H1044" s="89"/>
      <c r="I1044" s="89"/>
      <c r="J1044" s="89"/>
      <c r="K1044" s="89"/>
      <c r="L1044" s="89"/>
      <c r="M1044" s="89"/>
      <c r="N1044" s="89"/>
      <c r="O1044" s="89"/>
      <c r="P1044" s="89"/>
      <c r="Q1044" s="89"/>
      <c r="R1044" s="89"/>
      <c r="S1044" s="89"/>
      <c r="T1044" s="89"/>
      <c r="U1044" s="89"/>
      <c r="V1044" s="89"/>
      <c r="W1044" s="89"/>
      <c r="X1044" s="89"/>
      <c r="Y1044" s="89"/>
      <c r="Z1044" s="89"/>
      <c r="AA1044" s="89"/>
      <c r="AB1044" s="89"/>
      <c r="AC1044" s="89"/>
      <c r="AD1044" s="89"/>
      <c r="AE1044" s="89"/>
      <c r="AF1044" s="89"/>
      <c r="AG1044" s="89"/>
      <c r="AH1044" s="89"/>
      <c r="AI1044" s="71"/>
      <c r="AJ1044" s="71"/>
      <c r="AK1044" s="71"/>
      <c r="AL1044" s="26" t="str">
        <f t="shared" si="60"/>
        <v/>
      </c>
      <c r="AM1044" s="26" t="str">
        <f t="shared" si="61"/>
        <v/>
      </c>
      <c r="AN1044" s="24" t="str">
        <f t="shared" si="62"/>
        <v/>
      </c>
    </row>
    <row r="1045" spans="1:40">
      <c r="A1045" s="80">
        <v>1044</v>
      </c>
      <c r="B1045" s="71"/>
      <c r="C1045" s="89"/>
      <c r="D1045" s="89"/>
      <c r="E1045" s="89"/>
      <c r="F1045" s="89"/>
      <c r="G1045" s="89"/>
      <c r="H1045" s="89"/>
      <c r="I1045" s="89"/>
      <c r="J1045" s="89"/>
      <c r="K1045" s="89"/>
      <c r="L1045" s="89"/>
      <c r="M1045" s="89"/>
      <c r="N1045" s="89"/>
      <c r="O1045" s="89"/>
      <c r="P1045" s="89"/>
      <c r="Q1045" s="89"/>
      <c r="R1045" s="89"/>
      <c r="S1045" s="89"/>
      <c r="T1045" s="89"/>
      <c r="U1045" s="89"/>
      <c r="V1045" s="89"/>
      <c r="W1045" s="89"/>
      <c r="X1045" s="89"/>
      <c r="Y1045" s="89"/>
      <c r="Z1045" s="89"/>
      <c r="AA1045" s="89"/>
      <c r="AB1045" s="89"/>
      <c r="AC1045" s="89"/>
      <c r="AD1045" s="89"/>
      <c r="AE1045" s="89"/>
      <c r="AF1045" s="89"/>
      <c r="AG1045" s="89"/>
      <c r="AH1045" s="89"/>
      <c r="AI1045" s="71"/>
      <c r="AJ1045" s="71"/>
      <c r="AK1045" s="71"/>
      <c r="AL1045" s="26" t="str">
        <f t="shared" si="60"/>
        <v/>
      </c>
      <c r="AM1045" s="26" t="str">
        <f t="shared" si="61"/>
        <v/>
      </c>
      <c r="AN1045" s="24" t="str">
        <f t="shared" si="62"/>
        <v/>
      </c>
    </row>
    <row r="1046" spans="1:40">
      <c r="A1046" s="80">
        <v>1045</v>
      </c>
      <c r="B1046" s="71"/>
      <c r="C1046" s="89"/>
      <c r="D1046" s="89"/>
      <c r="E1046" s="89"/>
      <c r="F1046" s="89"/>
      <c r="G1046" s="89"/>
      <c r="H1046" s="89"/>
      <c r="I1046" s="89"/>
      <c r="J1046" s="89"/>
      <c r="K1046" s="89"/>
      <c r="L1046" s="89"/>
      <c r="M1046" s="89"/>
      <c r="N1046" s="89"/>
      <c r="O1046" s="89"/>
      <c r="P1046" s="89"/>
      <c r="Q1046" s="89"/>
      <c r="R1046" s="89"/>
      <c r="S1046" s="89"/>
      <c r="T1046" s="89"/>
      <c r="U1046" s="89"/>
      <c r="V1046" s="89"/>
      <c r="W1046" s="89"/>
      <c r="X1046" s="89"/>
      <c r="Y1046" s="89"/>
      <c r="Z1046" s="89"/>
      <c r="AA1046" s="89"/>
      <c r="AB1046" s="89"/>
      <c r="AC1046" s="89"/>
      <c r="AD1046" s="89"/>
      <c r="AE1046" s="89"/>
      <c r="AF1046" s="89"/>
      <c r="AG1046" s="89"/>
      <c r="AH1046" s="89"/>
      <c r="AI1046" s="71"/>
      <c r="AJ1046" s="71"/>
      <c r="AK1046" s="71"/>
      <c r="AL1046" s="26" t="str">
        <f t="shared" si="60"/>
        <v/>
      </c>
      <c r="AM1046" s="26" t="str">
        <f t="shared" si="61"/>
        <v/>
      </c>
      <c r="AN1046" s="24" t="str">
        <f t="shared" si="62"/>
        <v/>
      </c>
    </row>
    <row r="1047" spans="1:40">
      <c r="A1047" s="80">
        <v>1046</v>
      </c>
      <c r="B1047" s="71"/>
      <c r="C1047" s="89"/>
      <c r="D1047" s="89"/>
      <c r="E1047" s="89"/>
      <c r="F1047" s="89"/>
      <c r="G1047" s="89"/>
      <c r="H1047" s="89"/>
      <c r="I1047" s="89"/>
      <c r="J1047" s="89"/>
      <c r="K1047" s="89"/>
      <c r="L1047" s="89"/>
      <c r="M1047" s="89"/>
      <c r="N1047" s="89"/>
      <c r="O1047" s="89"/>
      <c r="P1047" s="89"/>
      <c r="Q1047" s="89"/>
      <c r="R1047" s="89"/>
      <c r="S1047" s="89"/>
      <c r="T1047" s="89"/>
      <c r="U1047" s="89"/>
      <c r="V1047" s="89"/>
      <c r="W1047" s="89"/>
      <c r="X1047" s="89"/>
      <c r="Y1047" s="89"/>
      <c r="Z1047" s="89"/>
      <c r="AA1047" s="89"/>
      <c r="AB1047" s="89"/>
      <c r="AC1047" s="89"/>
      <c r="AD1047" s="89"/>
      <c r="AE1047" s="89"/>
      <c r="AF1047" s="89"/>
      <c r="AG1047" s="89"/>
      <c r="AH1047" s="89"/>
      <c r="AI1047" s="71"/>
      <c r="AJ1047" s="71"/>
      <c r="AK1047" s="71"/>
      <c r="AL1047" s="26" t="str">
        <f t="shared" si="60"/>
        <v/>
      </c>
      <c r="AM1047" s="26" t="str">
        <f t="shared" si="61"/>
        <v/>
      </c>
      <c r="AN1047" s="24" t="str">
        <f t="shared" si="62"/>
        <v/>
      </c>
    </row>
    <row r="1048" spans="1:40">
      <c r="A1048" s="80">
        <v>1047</v>
      </c>
      <c r="B1048" s="71"/>
      <c r="C1048" s="89"/>
      <c r="D1048" s="89"/>
      <c r="E1048" s="89"/>
      <c r="F1048" s="89"/>
      <c r="G1048" s="89"/>
      <c r="H1048" s="89"/>
      <c r="I1048" s="89"/>
      <c r="J1048" s="89"/>
      <c r="K1048" s="89"/>
      <c r="L1048" s="89"/>
      <c r="M1048" s="89"/>
      <c r="N1048" s="89"/>
      <c r="O1048" s="89"/>
      <c r="P1048" s="89"/>
      <c r="Q1048" s="89"/>
      <c r="R1048" s="89"/>
      <c r="S1048" s="89"/>
      <c r="T1048" s="89"/>
      <c r="U1048" s="89"/>
      <c r="V1048" s="89"/>
      <c r="W1048" s="89"/>
      <c r="X1048" s="89"/>
      <c r="Y1048" s="89"/>
      <c r="Z1048" s="89"/>
      <c r="AA1048" s="89"/>
      <c r="AB1048" s="89"/>
      <c r="AC1048" s="89"/>
      <c r="AD1048" s="89"/>
      <c r="AE1048" s="89"/>
      <c r="AF1048" s="89"/>
      <c r="AG1048" s="89"/>
      <c r="AH1048" s="89"/>
      <c r="AI1048" s="71"/>
      <c r="AJ1048" s="71"/>
      <c r="AK1048" s="71"/>
      <c r="AL1048" s="26" t="str">
        <f t="shared" si="60"/>
        <v/>
      </c>
      <c r="AM1048" s="26" t="str">
        <f t="shared" si="61"/>
        <v/>
      </c>
      <c r="AN1048" s="24" t="str">
        <f t="shared" si="62"/>
        <v/>
      </c>
    </row>
    <row r="1049" spans="1:40">
      <c r="A1049" s="80">
        <v>1048</v>
      </c>
      <c r="B1049" s="71"/>
      <c r="C1049" s="89"/>
      <c r="D1049" s="89"/>
      <c r="E1049" s="89"/>
      <c r="F1049" s="89"/>
      <c r="G1049" s="89"/>
      <c r="H1049" s="89"/>
      <c r="I1049" s="89"/>
      <c r="J1049" s="89"/>
      <c r="K1049" s="89"/>
      <c r="L1049" s="89"/>
      <c r="M1049" s="89"/>
      <c r="N1049" s="89"/>
      <c r="O1049" s="89"/>
      <c r="P1049" s="89"/>
      <c r="Q1049" s="89"/>
      <c r="R1049" s="89"/>
      <c r="S1049" s="89"/>
      <c r="T1049" s="89"/>
      <c r="U1049" s="89"/>
      <c r="V1049" s="89"/>
      <c r="W1049" s="89"/>
      <c r="X1049" s="89"/>
      <c r="Y1049" s="89"/>
      <c r="Z1049" s="89"/>
      <c r="AA1049" s="89"/>
      <c r="AB1049" s="89"/>
      <c r="AC1049" s="89"/>
      <c r="AD1049" s="89"/>
      <c r="AE1049" s="89"/>
      <c r="AF1049" s="89"/>
      <c r="AG1049" s="89"/>
      <c r="AH1049" s="89"/>
      <c r="AI1049" s="71"/>
      <c r="AJ1049" s="71"/>
      <c r="AK1049" s="71"/>
      <c r="AL1049" s="26" t="str">
        <f t="shared" si="60"/>
        <v/>
      </c>
      <c r="AM1049" s="26" t="str">
        <f t="shared" si="61"/>
        <v/>
      </c>
      <c r="AN1049" s="24" t="str">
        <f t="shared" si="62"/>
        <v/>
      </c>
    </row>
    <row r="1050" spans="1:40">
      <c r="A1050" s="80">
        <v>1049</v>
      </c>
      <c r="B1050" s="71"/>
      <c r="C1050" s="89"/>
      <c r="D1050" s="89"/>
      <c r="E1050" s="89"/>
      <c r="F1050" s="89"/>
      <c r="G1050" s="89"/>
      <c r="H1050" s="89"/>
      <c r="I1050" s="89"/>
      <c r="J1050" s="89"/>
      <c r="K1050" s="89"/>
      <c r="L1050" s="89"/>
      <c r="M1050" s="89"/>
      <c r="N1050" s="89"/>
      <c r="O1050" s="89"/>
      <c r="P1050" s="89"/>
      <c r="Q1050" s="89"/>
      <c r="R1050" s="89"/>
      <c r="S1050" s="89"/>
      <c r="T1050" s="89"/>
      <c r="U1050" s="89"/>
      <c r="V1050" s="89"/>
      <c r="W1050" s="89"/>
      <c r="X1050" s="89"/>
      <c r="Y1050" s="89"/>
      <c r="Z1050" s="89"/>
      <c r="AA1050" s="89"/>
      <c r="AB1050" s="89"/>
      <c r="AC1050" s="89"/>
      <c r="AD1050" s="89"/>
      <c r="AE1050" s="89"/>
      <c r="AF1050" s="89"/>
      <c r="AG1050" s="89"/>
      <c r="AH1050" s="89"/>
      <c r="AI1050" s="71"/>
      <c r="AJ1050" s="71"/>
      <c r="AK1050" s="71"/>
      <c r="AL1050" s="26" t="str">
        <f t="shared" si="60"/>
        <v/>
      </c>
      <c r="AM1050" s="26" t="str">
        <f t="shared" si="61"/>
        <v/>
      </c>
      <c r="AN1050" s="24" t="str">
        <f t="shared" si="62"/>
        <v/>
      </c>
    </row>
    <row r="1051" spans="1:40">
      <c r="A1051" s="80">
        <v>1050</v>
      </c>
      <c r="B1051" s="71"/>
      <c r="C1051" s="89"/>
      <c r="D1051" s="89"/>
      <c r="E1051" s="89"/>
      <c r="F1051" s="89"/>
      <c r="G1051" s="89"/>
      <c r="H1051" s="89"/>
      <c r="I1051" s="89"/>
      <c r="J1051" s="89"/>
      <c r="K1051" s="89"/>
      <c r="L1051" s="89"/>
      <c r="M1051" s="89"/>
      <c r="N1051" s="89"/>
      <c r="O1051" s="89"/>
      <c r="P1051" s="89"/>
      <c r="Q1051" s="89"/>
      <c r="R1051" s="89"/>
      <c r="S1051" s="89"/>
      <c r="T1051" s="89"/>
      <c r="U1051" s="89"/>
      <c r="V1051" s="89"/>
      <c r="W1051" s="89"/>
      <c r="X1051" s="89"/>
      <c r="Y1051" s="89"/>
      <c r="Z1051" s="89"/>
      <c r="AA1051" s="89"/>
      <c r="AB1051" s="89"/>
      <c r="AC1051" s="89"/>
      <c r="AD1051" s="89"/>
      <c r="AE1051" s="89"/>
      <c r="AF1051" s="89"/>
      <c r="AG1051" s="89"/>
      <c r="AH1051" s="89"/>
      <c r="AI1051" s="71"/>
      <c r="AJ1051" s="71"/>
      <c r="AK1051" s="71"/>
      <c r="AL1051" s="26" t="str">
        <f t="shared" si="60"/>
        <v/>
      </c>
      <c r="AM1051" s="26" t="str">
        <f t="shared" si="61"/>
        <v/>
      </c>
      <c r="AN1051" s="24" t="str">
        <f t="shared" si="62"/>
        <v/>
      </c>
    </row>
    <row r="1052" spans="1:40">
      <c r="A1052" s="80">
        <v>1051</v>
      </c>
      <c r="B1052" s="71"/>
      <c r="C1052" s="89"/>
      <c r="D1052" s="89"/>
      <c r="E1052" s="89"/>
      <c r="F1052" s="89"/>
      <c r="G1052" s="89"/>
      <c r="H1052" s="89"/>
      <c r="I1052" s="89"/>
      <c r="J1052" s="89"/>
      <c r="K1052" s="89"/>
      <c r="L1052" s="89"/>
      <c r="M1052" s="89"/>
      <c r="N1052" s="89"/>
      <c r="O1052" s="89"/>
      <c r="P1052" s="89"/>
      <c r="Q1052" s="89"/>
      <c r="R1052" s="89"/>
      <c r="S1052" s="89"/>
      <c r="T1052" s="89"/>
      <c r="U1052" s="89"/>
      <c r="V1052" s="89"/>
      <c r="W1052" s="89"/>
      <c r="X1052" s="89"/>
      <c r="Y1052" s="89"/>
      <c r="Z1052" s="89"/>
      <c r="AA1052" s="89"/>
      <c r="AB1052" s="89"/>
      <c r="AC1052" s="89"/>
      <c r="AD1052" s="89"/>
      <c r="AE1052" s="89"/>
      <c r="AF1052" s="89"/>
      <c r="AG1052" s="89"/>
      <c r="AH1052" s="89"/>
      <c r="AI1052" s="71"/>
      <c r="AJ1052" s="71"/>
      <c r="AK1052" s="71"/>
      <c r="AL1052" s="26" t="str">
        <f t="shared" si="60"/>
        <v/>
      </c>
      <c r="AM1052" s="26" t="str">
        <f t="shared" si="61"/>
        <v/>
      </c>
      <c r="AN1052" s="24" t="str">
        <f t="shared" si="62"/>
        <v/>
      </c>
    </row>
    <row r="1053" spans="1:40">
      <c r="A1053" s="80">
        <v>1052</v>
      </c>
      <c r="B1053" s="71"/>
      <c r="C1053" s="89"/>
      <c r="D1053" s="89"/>
      <c r="E1053" s="89"/>
      <c r="F1053" s="89"/>
      <c r="G1053" s="89"/>
      <c r="H1053" s="89"/>
      <c r="I1053" s="89"/>
      <c r="J1053" s="89"/>
      <c r="K1053" s="89"/>
      <c r="L1053" s="89"/>
      <c r="M1053" s="89"/>
      <c r="N1053" s="89"/>
      <c r="O1053" s="89"/>
      <c r="P1053" s="89"/>
      <c r="Q1053" s="89"/>
      <c r="R1053" s="89"/>
      <c r="S1053" s="89"/>
      <c r="T1053" s="89"/>
      <c r="U1053" s="89"/>
      <c r="V1053" s="89"/>
      <c r="W1053" s="89"/>
      <c r="X1053" s="89"/>
      <c r="Y1053" s="89"/>
      <c r="Z1053" s="89"/>
      <c r="AA1053" s="89"/>
      <c r="AB1053" s="89"/>
      <c r="AC1053" s="89"/>
      <c r="AD1053" s="89"/>
      <c r="AE1053" s="89"/>
      <c r="AF1053" s="89"/>
      <c r="AG1053" s="89"/>
      <c r="AH1053" s="89"/>
      <c r="AI1053" s="71"/>
      <c r="AJ1053" s="71"/>
      <c r="AK1053" s="71"/>
      <c r="AL1053" s="26" t="str">
        <f t="shared" si="60"/>
        <v/>
      </c>
      <c r="AM1053" s="26" t="str">
        <f t="shared" si="61"/>
        <v/>
      </c>
      <c r="AN1053" s="24" t="str">
        <f t="shared" si="62"/>
        <v/>
      </c>
    </row>
    <row r="1054" spans="1:40">
      <c r="A1054" s="80">
        <v>1053</v>
      </c>
      <c r="B1054" s="71"/>
      <c r="C1054" s="89"/>
      <c r="D1054" s="89"/>
      <c r="E1054" s="89"/>
      <c r="F1054" s="89"/>
      <c r="G1054" s="89"/>
      <c r="H1054" s="89"/>
      <c r="I1054" s="89"/>
      <c r="J1054" s="89"/>
      <c r="K1054" s="89"/>
      <c r="L1054" s="89"/>
      <c r="M1054" s="89"/>
      <c r="N1054" s="89"/>
      <c r="O1054" s="89"/>
      <c r="P1054" s="89"/>
      <c r="Q1054" s="89"/>
      <c r="R1054" s="89"/>
      <c r="S1054" s="89"/>
      <c r="T1054" s="89"/>
      <c r="U1054" s="89"/>
      <c r="V1054" s="89"/>
      <c r="W1054" s="89"/>
      <c r="X1054" s="89"/>
      <c r="Y1054" s="89"/>
      <c r="Z1054" s="89"/>
      <c r="AA1054" s="89"/>
      <c r="AB1054" s="89"/>
      <c r="AC1054" s="89"/>
      <c r="AD1054" s="89"/>
      <c r="AE1054" s="89"/>
      <c r="AF1054" s="89"/>
      <c r="AG1054" s="89"/>
      <c r="AH1054" s="89"/>
      <c r="AI1054" s="71"/>
      <c r="AJ1054" s="71"/>
      <c r="AK1054" s="71"/>
      <c r="AL1054" s="26" t="str">
        <f t="shared" si="60"/>
        <v/>
      </c>
      <c r="AM1054" s="26" t="str">
        <f t="shared" si="61"/>
        <v/>
      </c>
      <c r="AN1054" s="24" t="str">
        <f t="shared" si="62"/>
        <v/>
      </c>
    </row>
    <row r="1055" spans="1:40">
      <c r="A1055" s="80">
        <v>1054</v>
      </c>
      <c r="B1055" s="71"/>
      <c r="C1055" s="89"/>
      <c r="D1055" s="89"/>
      <c r="E1055" s="89"/>
      <c r="F1055" s="89"/>
      <c r="G1055" s="89"/>
      <c r="H1055" s="89"/>
      <c r="I1055" s="89"/>
      <c r="J1055" s="89"/>
      <c r="K1055" s="89"/>
      <c r="L1055" s="89"/>
      <c r="M1055" s="89"/>
      <c r="N1055" s="89"/>
      <c r="O1055" s="89"/>
      <c r="P1055" s="89"/>
      <c r="Q1055" s="89"/>
      <c r="R1055" s="89"/>
      <c r="S1055" s="89"/>
      <c r="T1055" s="89"/>
      <c r="U1055" s="89"/>
      <c r="V1055" s="89"/>
      <c r="W1055" s="89"/>
      <c r="X1055" s="89"/>
      <c r="Y1055" s="89"/>
      <c r="Z1055" s="89"/>
      <c r="AA1055" s="89"/>
      <c r="AB1055" s="89"/>
      <c r="AC1055" s="89"/>
      <c r="AD1055" s="89"/>
      <c r="AE1055" s="89"/>
      <c r="AF1055" s="89"/>
      <c r="AG1055" s="89"/>
      <c r="AH1055" s="89"/>
      <c r="AI1055" s="71"/>
      <c r="AJ1055" s="71"/>
      <c r="AK1055" s="71"/>
      <c r="AL1055" s="26" t="str">
        <f t="shared" si="60"/>
        <v/>
      </c>
      <c r="AM1055" s="26" t="str">
        <f t="shared" si="61"/>
        <v/>
      </c>
      <c r="AN1055" s="24" t="str">
        <f t="shared" si="62"/>
        <v/>
      </c>
    </row>
    <row r="1056" spans="1:40">
      <c r="A1056" s="80">
        <v>1055</v>
      </c>
      <c r="B1056" s="71"/>
      <c r="C1056" s="89"/>
      <c r="D1056" s="89"/>
      <c r="E1056" s="89"/>
      <c r="F1056" s="89"/>
      <c r="G1056" s="89"/>
      <c r="H1056" s="89"/>
      <c r="I1056" s="89"/>
      <c r="J1056" s="89"/>
      <c r="K1056" s="89"/>
      <c r="L1056" s="89"/>
      <c r="M1056" s="89"/>
      <c r="N1056" s="89"/>
      <c r="O1056" s="89"/>
      <c r="P1056" s="89"/>
      <c r="Q1056" s="89"/>
      <c r="R1056" s="89"/>
      <c r="S1056" s="89"/>
      <c r="T1056" s="89"/>
      <c r="U1056" s="89"/>
      <c r="V1056" s="89"/>
      <c r="W1056" s="89"/>
      <c r="X1056" s="89"/>
      <c r="Y1056" s="89"/>
      <c r="Z1056" s="89"/>
      <c r="AA1056" s="89"/>
      <c r="AB1056" s="89"/>
      <c r="AC1056" s="89"/>
      <c r="AD1056" s="89"/>
      <c r="AE1056" s="89"/>
      <c r="AF1056" s="89"/>
      <c r="AG1056" s="89"/>
      <c r="AH1056" s="89"/>
      <c r="AI1056" s="71"/>
      <c r="AJ1056" s="71"/>
      <c r="AK1056" s="71"/>
      <c r="AL1056" s="26" t="str">
        <f t="shared" si="60"/>
        <v/>
      </c>
      <c r="AM1056" s="26" t="str">
        <f t="shared" si="61"/>
        <v/>
      </c>
      <c r="AN1056" s="24" t="str">
        <f t="shared" si="62"/>
        <v/>
      </c>
    </row>
    <row r="1057" spans="1:40">
      <c r="A1057" s="80">
        <v>1056</v>
      </c>
      <c r="B1057" s="71"/>
      <c r="C1057" s="89"/>
      <c r="D1057" s="89"/>
      <c r="E1057" s="89"/>
      <c r="F1057" s="89"/>
      <c r="G1057" s="89"/>
      <c r="H1057" s="89"/>
      <c r="I1057" s="89"/>
      <c r="J1057" s="89"/>
      <c r="K1057" s="89"/>
      <c r="L1057" s="89"/>
      <c r="M1057" s="89"/>
      <c r="N1057" s="89"/>
      <c r="O1057" s="89"/>
      <c r="P1057" s="89"/>
      <c r="Q1057" s="89"/>
      <c r="R1057" s="89"/>
      <c r="S1057" s="89"/>
      <c r="T1057" s="89"/>
      <c r="U1057" s="89"/>
      <c r="V1057" s="89"/>
      <c r="W1057" s="89"/>
      <c r="X1057" s="89"/>
      <c r="Y1057" s="89"/>
      <c r="Z1057" s="89"/>
      <c r="AA1057" s="89"/>
      <c r="AB1057" s="89"/>
      <c r="AC1057" s="89"/>
      <c r="AD1057" s="89"/>
      <c r="AE1057" s="89"/>
      <c r="AF1057" s="89"/>
      <c r="AG1057" s="89"/>
      <c r="AH1057" s="89"/>
      <c r="AI1057" s="71"/>
      <c r="AJ1057" s="71"/>
      <c r="AK1057" s="71"/>
      <c r="AL1057" s="26" t="str">
        <f t="shared" si="60"/>
        <v/>
      </c>
      <c r="AM1057" s="26" t="str">
        <f t="shared" si="61"/>
        <v/>
      </c>
      <c r="AN1057" s="24" t="str">
        <f t="shared" si="62"/>
        <v/>
      </c>
    </row>
    <row r="1058" spans="1:40">
      <c r="A1058" s="80">
        <v>1057</v>
      </c>
      <c r="B1058" s="71"/>
      <c r="C1058" s="89"/>
      <c r="D1058" s="89"/>
      <c r="E1058" s="89"/>
      <c r="F1058" s="89"/>
      <c r="G1058" s="89"/>
      <c r="H1058" s="89"/>
      <c r="I1058" s="89"/>
      <c r="J1058" s="89"/>
      <c r="K1058" s="89"/>
      <c r="L1058" s="89"/>
      <c r="M1058" s="89"/>
      <c r="N1058" s="89"/>
      <c r="O1058" s="89"/>
      <c r="P1058" s="89"/>
      <c r="Q1058" s="89"/>
      <c r="R1058" s="89"/>
      <c r="S1058" s="89"/>
      <c r="T1058" s="89"/>
      <c r="U1058" s="89"/>
      <c r="V1058" s="89"/>
      <c r="W1058" s="89"/>
      <c r="X1058" s="89"/>
      <c r="Y1058" s="89"/>
      <c r="Z1058" s="89"/>
      <c r="AA1058" s="89"/>
      <c r="AB1058" s="89"/>
      <c r="AC1058" s="89"/>
      <c r="AD1058" s="89"/>
      <c r="AE1058" s="89"/>
      <c r="AF1058" s="89"/>
      <c r="AG1058" s="89"/>
      <c r="AH1058" s="89"/>
      <c r="AI1058" s="71"/>
      <c r="AJ1058" s="71"/>
      <c r="AK1058" s="71"/>
      <c r="AL1058" s="26" t="str">
        <f t="shared" si="60"/>
        <v/>
      </c>
      <c r="AM1058" s="26" t="str">
        <f t="shared" si="61"/>
        <v/>
      </c>
      <c r="AN1058" s="24" t="str">
        <f t="shared" si="62"/>
        <v/>
      </c>
    </row>
    <row r="1059" spans="1:40">
      <c r="A1059" s="80">
        <v>1058</v>
      </c>
      <c r="B1059" s="71"/>
      <c r="C1059" s="89"/>
      <c r="D1059" s="89"/>
      <c r="E1059" s="89"/>
      <c r="F1059" s="89"/>
      <c r="G1059" s="89"/>
      <c r="H1059" s="89"/>
      <c r="I1059" s="89"/>
      <c r="J1059" s="89"/>
      <c r="K1059" s="89"/>
      <c r="L1059" s="89"/>
      <c r="M1059" s="89"/>
      <c r="N1059" s="89"/>
      <c r="O1059" s="89"/>
      <c r="P1059" s="89"/>
      <c r="Q1059" s="89"/>
      <c r="R1059" s="89"/>
      <c r="S1059" s="89"/>
      <c r="T1059" s="89"/>
      <c r="U1059" s="89"/>
      <c r="V1059" s="89"/>
      <c r="W1059" s="89"/>
      <c r="X1059" s="89"/>
      <c r="Y1059" s="89"/>
      <c r="Z1059" s="89"/>
      <c r="AA1059" s="89"/>
      <c r="AB1059" s="89"/>
      <c r="AC1059" s="89"/>
      <c r="AD1059" s="89"/>
      <c r="AE1059" s="89"/>
      <c r="AF1059" s="89"/>
      <c r="AG1059" s="89"/>
      <c r="AH1059" s="89"/>
      <c r="AI1059" s="71"/>
      <c r="AJ1059" s="71"/>
      <c r="AK1059" s="71"/>
      <c r="AL1059" s="26" t="str">
        <f t="shared" si="60"/>
        <v/>
      </c>
      <c r="AM1059" s="26" t="str">
        <f t="shared" si="61"/>
        <v/>
      </c>
      <c r="AN1059" s="24" t="str">
        <f t="shared" si="62"/>
        <v/>
      </c>
    </row>
    <row r="1060" spans="1:40">
      <c r="A1060" s="80">
        <v>1059</v>
      </c>
      <c r="B1060" s="92"/>
      <c r="C1060" s="89"/>
      <c r="D1060" s="89"/>
      <c r="E1060" s="89"/>
      <c r="F1060" s="89"/>
      <c r="G1060" s="89"/>
      <c r="H1060" s="89"/>
      <c r="I1060" s="89"/>
      <c r="J1060" s="89"/>
      <c r="K1060" s="89"/>
      <c r="L1060" s="89"/>
      <c r="M1060" s="89"/>
      <c r="N1060" s="89"/>
      <c r="O1060" s="89"/>
      <c r="P1060" s="89"/>
      <c r="Q1060" s="89"/>
      <c r="R1060" s="89"/>
      <c r="S1060" s="89"/>
      <c r="T1060" s="89"/>
      <c r="U1060" s="89"/>
      <c r="V1060" s="89"/>
      <c r="W1060" s="89"/>
      <c r="X1060" s="89"/>
      <c r="Y1060" s="89"/>
      <c r="Z1060" s="89"/>
      <c r="AA1060" s="89"/>
      <c r="AB1060" s="89"/>
      <c r="AC1060" s="89"/>
      <c r="AD1060" s="89"/>
      <c r="AE1060" s="89"/>
      <c r="AF1060" s="89"/>
      <c r="AG1060" s="89"/>
      <c r="AH1060" s="89"/>
      <c r="AI1060" s="71"/>
      <c r="AJ1060" s="71"/>
      <c r="AK1060" s="71"/>
      <c r="AL1060" s="26" t="str">
        <f t="shared" si="60"/>
        <v/>
      </c>
      <c r="AM1060" s="26" t="str">
        <f t="shared" si="61"/>
        <v/>
      </c>
      <c r="AN1060" s="24" t="str">
        <f t="shared" si="62"/>
        <v/>
      </c>
    </row>
    <row r="1061" spans="1:40">
      <c r="A1061" s="80">
        <v>1060</v>
      </c>
      <c r="B1061" s="92"/>
      <c r="C1061" s="89"/>
      <c r="D1061" s="89"/>
      <c r="E1061" s="89"/>
      <c r="F1061" s="89"/>
      <c r="G1061" s="89"/>
      <c r="H1061" s="89"/>
      <c r="I1061" s="89"/>
      <c r="J1061" s="89"/>
      <c r="K1061" s="89"/>
      <c r="L1061" s="89"/>
      <c r="M1061" s="89"/>
      <c r="N1061" s="89"/>
      <c r="O1061" s="89"/>
      <c r="P1061" s="89"/>
      <c r="Q1061" s="89"/>
      <c r="R1061" s="89"/>
      <c r="S1061" s="89"/>
      <c r="T1061" s="89"/>
      <c r="U1061" s="89"/>
      <c r="V1061" s="89"/>
      <c r="W1061" s="89"/>
      <c r="X1061" s="89"/>
      <c r="Y1061" s="89"/>
      <c r="Z1061" s="89"/>
      <c r="AA1061" s="89"/>
      <c r="AB1061" s="89"/>
      <c r="AC1061" s="89"/>
      <c r="AD1061" s="89"/>
      <c r="AE1061" s="89"/>
      <c r="AF1061" s="89"/>
      <c r="AG1061" s="89"/>
      <c r="AH1061" s="89"/>
      <c r="AI1061" s="71"/>
      <c r="AJ1061" s="71"/>
      <c r="AK1061" s="71"/>
      <c r="AL1061" s="26" t="str">
        <f t="shared" si="60"/>
        <v/>
      </c>
      <c r="AM1061" s="26" t="str">
        <f t="shared" si="61"/>
        <v/>
      </c>
      <c r="AN1061" s="24" t="str">
        <f t="shared" si="62"/>
        <v/>
      </c>
    </row>
    <row r="1062" spans="1:40">
      <c r="A1062" s="80">
        <v>1061</v>
      </c>
      <c r="B1062" s="92"/>
      <c r="C1062" s="89"/>
      <c r="D1062" s="89"/>
      <c r="E1062" s="89"/>
      <c r="F1062" s="89"/>
      <c r="G1062" s="89"/>
      <c r="H1062" s="89"/>
      <c r="I1062" s="89"/>
      <c r="J1062" s="89"/>
      <c r="K1062" s="89"/>
      <c r="L1062" s="89"/>
      <c r="M1062" s="89"/>
      <c r="N1062" s="89"/>
      <c r="O1062" s="89"/>
      <c r="P1062" s="89"/>
      <c r="Q1062" s="89"/>
      <c r="R1062" s="89"/>
      <c r="S1062" s="89"/>
      <c r="T1062" s="89"/>
      <c r="U1062" s="89"/>
      <c r="V1062" s="89"/>
      <c r="W1062" s="89"/>
      <c r="X1062" s="89"/>
      <c r="Y1062" s="89"/>
      <c r="Z1062" s="89"/>
      <c r="AA1062" s="89"/>
      <c r="AB1062" s="89"/>
      <c r="AC1062" s="89"/>
      <c r="AD1062" s="89"/>
      <c r="AE1062" s="89"/>
      <c r="AF1062" s="89"/>
      <c r="AG1062" s="89"/>
      <c r="AH1062" s="89"/>
      <c r="AI1062" s="71"/>
      <c r="AJ1062" s="71"/>
      <c r="AK1062" s="71"/>
      <c r="AL1062" s="26" t="str">
        <f t="shared" si="60"/>
        <v/>
      </c>
      <c r="AM1062" s="26" t="str">
        <f t="shared" si="61"/>
        <v/>
      </c>
      <c r="AN1062" s="24" t="str">
        <f t="shared" si="62"/>
        <v/>
      </c>
    </row>
    <row r="1063" spans="1:40">
      <c r="A1063" s="80">
        <v>1062</v>
      </c>
      <c r="B1063" s="92"/>
      <c r="C1063" s="89"/>
      <c r="D1063" s="89"/>
      <c r="E1063" s="89"/>
      <c r="F1063" s="89"/>
      <c r="G1063" s="89"/>
      <c r="H1063" s="89"/>
      <c r="I1063" s="89"/>
      <c r="J1063" s="89"/>
      <c r="K1063" s="89"/>
      <c r="L1063" s="89"/>
      <c r="M1063" s="89"/>
      <c r="N1063" s="89"/>
      <c r="O1063" s="89"/>
      <c r="P1063" s="89"/>
      <c r="Q1063" s="89"/>
      <c r="R1063" s="89"/>
      <c r="S1063" s="89"/>
      <c r="T1063" s="89"/>
      <c r="U1063" s="89"/>
      <c r="V1063" s="89"/>
      <c r="W1063" s="89"/>
      <c r="X1063" s="89"/>
      <c r="Y1063" s="89"/>
      <c r="Z1063" s="89"/>
      <c r="AA1063" s="89"/>
      <c r="AB1063" s="89"/>
      <c r="AC1063" s="89"/>
      <c r="AD1063" s="89"/>
      <c r="AE1063" s="89"/>
      <c r="AF1063" s="89"/>
      <c r="AG1063" s="89"/>
      <c r="AH1063" s="89"/>
      <c r="AI1063" s="71"/>
      <c r="AJ1063" s="71"/>
      <c r="AK1063" s="71"/>
      <c r="AL1063" s="26" t="str">
        <f t="shared" si="60"/>
        <v/>
      </c>
      <c r="AM1063" s="26" t="str">
        <f t="shared" si="61"/>
        <v/>
      </c>
      <c r="AN1063" s="24" t="str">
        <f t="shared" si="62"/>
        <v/>
      </c>
    </row>
    <row r="1064" spans="1:40">
      <c r="A1064" s="80">
        <v>1063</v>
      </c>
      <c r="B1064" s="92"/>
      <c r="C1064" s="89"/>
      <c r="D1064" s="89"/>
      <c r="E1064" s="89"/>
      <c r="F1064" s="89"/>
      <c r="G1064" s="89"/>
      <c r="H1064" s="89"/>
      <c r="I1064" s="89"/>
      <c r="J1064" s="89"/>
      <c r="K1064" s="89"/>
      <c r="L1064" s="89"/>
      <c r="M1064" s="89"/>
      <c r="N1064" s="89"/>
      <c r="O1064" s="89"/>
      <c r="P1064" s="89"/>
      <c r="Q1064" s="89"/>
      <c r="R1064" s="89"/>
      <c r="S1064" s="89"/>
      <c r="T1064" s="89"/>
      <c r="U1064" s="89"/>
      <c r="V1064" s="89"/>
      <c r="W1064" s="89"/>
      <c r="X1064" s="89"/>
      <c r="Y1064" s="89"/>
      <c r="Z1064" s="89"/>
      <c r="AA1064" s="89"/>
      <c r="AB1064" s="89"/>
      <c r="AC1064" s="89"/>
      <c r="AD1064" s="89"/>
      <c r="AE1064" s="89"/>
      <c r="AF1064" s="89"/>
      <c r="AG1064" s="89"/>
      <c r="AH1064" s="89"/>
      <c r="AI1064" s="71"/>
      <c r="AJ1064" s="71"/>
      <c r="AK1064" s="71"/>
      <c r="AL1064" s="26" t="str">
        <f t="shared" si="60"/>
        <v/>
      </c>
      <c r="AM1064" s="26" t="str">
        <f t="shared" si="61"/>
        <v/>
      </c>
      <c r="AN1064" s="24" t="str">
        <f t="shared" si="62"/>
        <v/>
      </c>
    </row>
    <row r="1065" spans="1:40">
      <c r="A1065" s="80">
        <v>1064</v>
      </c>
      <c r="B1065" s="92"/>
      <c r="C1065" s="89"/>
      <c r="D1065" s="89"/>
      <c r="E1065" s="89"/>
      <c r="F1065" s="89"/>
      <c r="G1065" s="89"/>
      <c r="H1065" s="89"/>
      <c r="I1065" s="89"/>
      <c r="J1065" s="89"/>
      <c r="K1065" s="89"/>
      <c r="L1065" s="89"/>
      <c r="M1065" s="89"/>
      <c r="N1065" s="89"/>
      <c r="O1065" s="89"/>
      <c r="P1065" s="89"/>
      <c r="Q1065" s="89"/>
      <c r="R1065" s="89"/>
      <c r="S1065" s="89"/>
      <c r="T1065" s="89"/>
      <c r="U1065" s="89"/>
      <c r="V1065" s="89"/>
      <c r="W1065" s="89"/>
      <c r="X1065" s="89"/>
      <c r="Y1065" s="89"/>
      <c r="Z1065" s="89"/>
      <c r="AA1065" s="89"/>
      <c r="AB1065" s="89"/>
      <c r="AC1065" s="89"/>
      <c r="AD1065" s="89"/>
      <c r="AE1065" s="89"/>
      <c r="AF1065" s="89"/>
      <c r="AG1065" s="89"/>
      <c r="AH1065" s="89"/>
      <c r="AI1065" s="71"/>
      <c r="AJ1065" s="71"/>
      <c r="AK1065" s="71"/>
      <c r="AL1065" s="26" t="str">
        <f t="shared" si="60"/>
        <v/>
      </c>
      <c r="AM1065" s="26" t="str">
        <f t="shared" si="61"/>
        <v/>
      </c>
      <c r="AN1065" s="24" t="str">
        <f t="shared" si="62"/>
        <v/>
      </c>
    </row>
    <row r="1066" spans="1:40">
      <c r="A1066" s="80">
        <v>1065</v>
      </c>
      <c r="B1066" s="92"/>
      <c r="C1066" s="89"/>
      <c r="D1066" s="89"/>
      <c r="E1066" s="89"/>
      <c r="F1066" s="89"/>
      <c r="G1066" s="89"/>
      <c r="H1066" s="89"/>
      <c r="I1066" s="89"/>
      <c r="J1066" s="89"/>
      <c r="K1066" s="89"/>
      <c r="L1066" s="89"/>
      <c r="M1066" s="89"/>
      <c r="N1066" s="89"/>
      <c r="O1066" s="89"/>
      <c r="P1066" s="89"/>
      <c r="Q1066" s="89"/>
      <c r="R1066" s="89"/>
      <c r="S1066" s="89"/>
      <c r="T1066" s="89"/>
      <c r="U1066" s="89"/>
      <c r="V1066" s="89"/>
      <c r="W1066" s="89"/>
      <c r="X1066" s="89"/>
      <c r="Y1066" s="89"/>
      <c r="Z1066" s="89"/>
      <c r="AA1066" s="89"/>
      <c r="AB1066" s="89"/>
      <c r="AC1066" s="89"/>
      <c r="AD1066" s="89"/>
      <c r="AE1066" s="89"/>
      <c r="AF1066" s="89"/>
      <c r="AG1066" s="89"/>
      <c r="AH1066" s="89"/>
      <c r="AI1066" s="71"/>
      <c r="AJ1066" s="71"/>
      <c r="AK1066" s="71"/>
      <c r="AL1066" s="26" t="str">
        <f t="shared" si="60"/>
        <v/>
      </c>
      <c r="AM1066" s="26" t="str">
        <f t="shared" si="61"/>
        <v/>
      </c>
      <c r="AN1066" s="24" t="str">
        <f t="shared" si="62"/>
        <v/>
      </c>
    </row>
    <row r="1067" spans="1:40">
      <c r="A1067" s="80">
        <v>1066</v>
      </c>
      <c r="B1067" s="92"/>
      <c r="C1067" s="89"/>
      <c r="D1067" s="89"/>
      <c r="E1067" s="89"/>
      <c r="F1067" s="89"/>
      <c r="G1067" s="89"/>
      <c r="H1067" s="89"/>
      <c r="I1067" s="89"/>
      <c r="J1067" s="89"/>
      <c r="K1067" s="89"/>
      <c r="L1067" s="89"/>
      <c r="M1067" s="89"/>
      <c r="N1067" s="89"/>
      <c r="O1067" s="89"/>
      <c r="P1067" s="89"/>
      <c r="Q1067" s="89"/>
      <c r="R1067" s="89"/>
      <c r="S1067" s="89"/>
      <c r="T1067" s="89"/>
      <c r="U1067" s="89"/>
      <c r="V1067" s="89"/>
      <c r="W1067" s="89"/>
      <c r="X1067" s="89"/>
      <c r="Y1067" s="89"/>
      <c r="Z1067" s="89"/>
      <c r="AA1067" s="89"/>
      <c r="AB1067" s="89"/>
      <c r="AC1067" s="89"/>
      <c r="AD1067" s="89"/>
      <c r="AE1067" s="89"/>
      <c r="AF1067" s="89"/>
      <c r="AG1067" s="89"/>
      <c r="AH1067" s="89"/>
      <c r="AI1067" s="71"/>
      <c r="AJ1067" s="71"/>
      <c r="AK1067" s="71"/>
      <c r="AL1067" s="26" t="str">
        <f t="shared" si="60"/>
        <v/>
      </c>
      <c r="AM1067" s="26" t="str">
        <f t="shared" si="61"/>
        <v/>
      </c>
      <c r="AN1067" s="24" t="str">
        <f t="shared" si="62"/>
        <v/>
      </c>
    </row>
    <row r="1068" spans="1:40">
      <c r="A1068" s="80">
        <v>1067</v>
      </c>
      <c r="B1068" s="92"/>
      <c r="C1068" s="89"/>
      <c r="D1068" s="89"/>
      <c r="E1068" s="89"/>
      <c r="F1068" s="89"/>
      <c r="G1068" s="89"/>
      <c r="H1068" s="89"/>
      <c r="I1068" s="89"/>
      <c r="J1068" s="89"/>
      <c r="K1068" s="89"/>
      <c r="L1068" s="89"/>
      <c r="M1068" s="89"/>
      <c r="N1068" s="89"/>
      <c r="O1068" s="89"/>
      <c r="P1068" s="89"/>
      <c r="Q1068" s="89"/>
      <c r="R1068" s="89"/>
      <c r="S1068" s="89"/>
      <c r="T1068" s="89"/>
      <c r="U1068" s="89"/>
      <c r="V1068" s="89"/>
      <c r="W1068" s="89"/>
      <c r="X1068" s="89"/>
      <c r="Y1068" s="89"/>
      <c r="Z1068" s="89"/>
      <c r="AA1068" s="89"/>
      <c r="AB1068" s="89"/>
      <c r="AC1068" s="89"/>
      <c r="AD1068" s="89"/>
      <c r="AE1068" s="71"/>
      <c r="AF1068" s="89"/>
      <c r="AG1068" s="89"/>
      <c r="AH1068" s="89"/>
      <c r="AI1068" s="71"/>
      <c r="AJ1068" s="71"/>
      <c r="AK1068" s="71"/>
      <c r="AL1068" s="26" t="str">
        <f t="shared" si="60"/>
        <v/>
      </c>
      <c r="AM1068" s="26" t="str">
        <f t="shared" si="61"/>
        <v/>
      </c>
      <c r="AN1068" s="24" t="str">
        <f t="shared" si="62"/>
        <v/>
      </c>
    </row>
    <row r="1069" spans="1:40">
      <c r="A1069" s="80">
        <v>1068</v>
      </c>
      <c r="B1069" s="92"/>
      <c r="C1069" s="89"/>
      <c r="D1069" s="89"/>
      <c r="E1069" s="89"/>
      <c r="F1069" s="89"/>
      <c r="G1069" s="89"/>
      <c r="H1069" s="89"/>
      <c r="I1069" s="89"/>
      <c r="J1069" s="89"/>
      <c r="K1069" s="89"/>
      <c r="L1069" s="89"/>
      <c r="M1069" s="71"/>
      <c r="N1069" s="89"/>
      <c r="O1069" s="89"/>
      <c r="P1069" s="89"/>
      <c r="Q1069" s="89"/>
      <c r="R1069" s="89"/>
      <c r="S1069" s="89"/>
      <c r="T1069" s="89"/>
      <c r="U1069" s="89"/>
      <c r="V1069" s="89"/>
      <c r="W1069" s="89"/>
      <c r="X1069" s="89"/>
      <c r="Y1069" s="89"/>
      <c r="Z1069" s="89"/>
      <c r="AA1069" s="89"/>
      <c r="AB1069" s="89"/>
      <c r="AC1069" s="89"/>
      <c r="AD1069" s="89"/>
      <c r="AE1069" s="89"/>
      <c r="AF1069" s="89"/>
      <c r="AG1069" s="89"/>
      <c r="AH1069" s="89"/>
      <c r="AI1069" s="71"/>
      <c r="AJ1069" s="71"/>
      <c r="AK1069" s="71"/>
      <c r="AL1069" s="26" t="str">
        <f t="shared" si="60"/>
        <v/>
      </c>
      <c r="AM1069" s="26" t="str">
        <f t="shared" si="61"/>
        <v/>
      </c>
      <c r="AN1069" s="24" t="str">
        <f t="shared" si="62"/>
        <v/>
      </c>
    </row>
    <row r="1070" spans="1:40">
      <c r="A1070" s="80">
        <v>1069</v>
      </c>
      <c r="B1070" s="92"/>
      <c r="C1070" s="89"/>
      <c r="D1070" s="89"/>
      <c r="E1070" s="89"/>
      <c r="F1070" s="89"/>
      <c r="G1070" s="89"/>
      <c r="H1070" s="89"/>
      <c r="I1070" s="89"/>
      <c r="J1070" s="89"/>
      <c r="K1070" s="89"/>
      <c r="L1070" s="89"/>
      <c r="M1070" s="89"/>
      <c r="N1070" s="89"/>
      <c r="O1070" s="89"/>
      <c r="P1070" s="89"/>
      <c r="Q1070" s="89"/>
      <c r="R1070" s="89"/>
      <c r="S1070" s="89"/>
      <c r="T1070" s="89"/>
      <c r="U1070" s="89"/>
      <c r="V1070" s="89"/>
      <c r="W1070" s="89"/>
      <c r="X1070" s="89"/>
      <c r="Y1070" s="89"/>
      <c r="Z1070" s="89"/>
      <c r="AA1070" s="89"/>
      <c r="AB1070" s="89"/>
      <c r="AC1070" s="89"/>
      <c r="AD1070" s="89"/>
      <c r="AE1070" s="89"/>
      <c r="AF1070" s="89"/>
      <c r="AG1070" s="89"/>
      <c r="AH1070" s="89"/>
      <c r="AI1070" s="71"/>
      <c r="AJ1070" s="71"/>
      <c r="AK1070" s="71"/>
      <c r="AL1070" s="26" t="str">
        <f t="shared" si="60"/>
        <v/>
      </c>
      <c r="AM1070" s="26" t="str">
        <f t="shared" si="61"/>
        <v/>
      </c>
      <c r="AN1070" s="24" t="str">
        <f t="shared" si="62"/>
        <v/>
      </c>
    </row>
    <row r="1071" spans="1:40">
      <c r="A1071" s="80">
        <v>1070</v>
      </c>
      <c r="B1071" s="92"/>
      <c r="C1071" s="89"/>
      <c r="D1071" s="89"/>
      <c r="E1071" s="89"/>
      <c r="F1071" s="89"/>
      <c r="G1071" s="89"/>
      <c r="H1071" s="89"/>
      <c r="I1071" s="89"/>
      <c r="J1071" s="89"/>
      <c r="K1071" s="89"/>
      <c r="L1071" s="89"/>
      <c r="M1071" s="89"/>
      <c r="N1071" s="89"/>
      <c r="O1071" s="89"/>
      <c r="P1071" s="89"/>
      <c r="Q1071" s="89"/>
      <c r="R1071" s="89"/>
      <c r="S1071" s="89"/>
      <c r="T1071" s="89"/>
      <c r="U1071" s="89"/>
      <c r="V1071" s="89"/>
      <c r="W1071" s="89"/>
      <c r="X1071" s="89"/>
      <c r="Y1071" s="89"/>
      <c r="Z1071" s="89"/>
      <c r="AA1071" s="89"/>
      <c r="AB1071" s="89"/>
      <c r="AC1071" s="89"/>
      <c r="AD1071" s="89"/>
      <c r="AE1071" s="89"/>
      <c r="AF1071" s="89"/>
      <c r="AG1071" s="89"/>
      <c r="AH1071" s="89"/>
      <c r="AI1071" s="71"/>
      <c r="AJ1071" s="71"/>
      <c r="AK1071" s="71"/>
      <c r="AL1071" s="26" t="str">
        <f t="shared" si="60"/>
        <v/>
      </c>
      <c r="AM1071" s="26" t="str">
        <f t="shared" si="61"/>
        <v/>
      </c>
      <c r="AN1071" s="24" t="str">
        <f t="shared" si="62"/>
        <v/>
      </c>
    </row>
    <row r="1072" spans="1:40">
      <c r="A1072" s="80">
        <v>1071</v>
      </c>
      <c r="B1072" s="92"/>
      <c r="C1072" s="89"/>
      <c r="D1072" s="89"/>
      <c r="E1072" s="89"/>
      <c r="F1072" s="89"/>
      <c r="G1072" s="89"/>
      <c r="H1072" s="89"/>
      <c r="I1072" s="89"/>
      <c r="J1072" s="89"/>
      <c r="K1072" s="89"/>
      <c r="L1072" s="89"/>
      <c r="M1072" s="89"/>
      <c r="N1072" s="89"/>
      <c r="O1072" s="89"/>
      <c r="P1072" s="89"/>
      <c r="Q1072" s="89"/>
      <c r="R1072" s="89"/>
      <c r="S1072" s="89"/>
      <c r="T1072" s="89"/>
      <c r="U1072" s="89"/>
      <c r="V1072" s="89"/>
      <c r="W1072" s="89"/>
      <c r="X1072" s="89"/>
      <c r="Y1072" s="89"/>
      <c r="Z1072" s="89"/>
      <c r="AA1072" s="89"/>
      <c r="AB1072" s="89"/>
      <c r="AC1072" s="89"/>
      <c r="AD1072" s="89"/>
      <c r="AE1072" s="89"/>
      <c r="AF1072" s="89"/>
      <c r="AG1072" s="89"/>
      <c r="AH1072" s="89"/>
      <c r="AI1072" s="71"/>
      <c r="AJ1072" s="71"/>
      <c r="AK1072" s="71"/>
      <c r="AL1072" s="26" t="str">
        <f t="shared" si="60"/>
        <v/>
      </c>
      <c r="AM1072" s="26" t="str">
        <f t="shared" si="61"/>
        <v/>
      </c>
      <c r="AN1072" s="24" t="str">
        <f t="shared" si="62"/>
        <v/>
      </c>
    </row>
    <row r="1073" spans="1:40">
      <c r="A1073" s="80">
        <v>1072</v>
      </c>
      <c r="B1073" s="92"/>
      <c r="C1073" s="89"/>
      <c r="D1073" s="89"/>
      <c r="E1073" s="89"/>
      <c r="F1073" s="89"/>
      <c r="G1073" s="89"/>
      <c r="H1073" s="89"/>
      <c r="I1073" s="89"/>
      <c r="J1073" s="89"/>
      <c r="K1073" s="89"/>
      <c r="L1073" s="89"/>
      <c r="M1073" s="89"/>
      <c r="N1073" s="89"/>
      <c r="O1073" s="89"/>
      <c r="P1073" s="89"/>
      <c r="Q1073" s="89"/>
      <c r="R1073" s="89"/>
      <c r="S1073" s="89"/>
      <c r="T1073" s="89"/>
      <c r="U1073" s="89"/>
      <c r="V1073" s="89"/>
      <c r="W1073" s="89"/>
      <c r="X1073" s="89"/>
      <c r="Y1073" s="89"/>
      <c r="Z1073" s="89"/>
      <c r="AA1073" s="89"/>
      <c r="AB1073" s="89"/>
      <c r="AC1073" s="89"/>
      <c r="AD1073" s="89"/>
      <c r="AE1073" s="89"/>
      <c r="AF1073" s="89"/>
      <c r="AG1073" s="89"/>
      <c r="AH1073" s="89"/>
      <c r="AI1073" s="71"/>
      <c r="AJ1073" s="71"/>
      <c r="AK1073" s="71"/>
      <c r="AL1073" s="26" t="str">
        <f t="shared" si="60"/>
        <v/>
      </c>
      <c r="AM1073" s="26" t="str">
        <f t="shared" si="61"/>
        <v/>
      </c>
      <c r="AN1073" s="24" t="str">
        <f t="shared" si="62"/>
        <v/>
      </c>
    </row>
    <row r="1074" spans="1:40">
      <c r="A1074" s="80">
        <v>1073</v>
      </c>
      <c r="B1074" s="92"/>
      <c r="C1074" s="89"/>
      <c r="D1074" s="89"/>
      <c r="E1074" s="89"/>
      <c r="F1074" s="89"/>
      <c r="G1074" s="89"/>
      <c r="H1074" s="89"/>
      <c r="I1074" s="89"/>
      <c r="J1074" s="89"/>
      <c r="K1074" s="89"/>
      <c r="L1074" s="89"/>
      <c r="M1074" s="89"/>
      <c r="N1074" s="89"/>
      <c r="O1074" s="89"/>
      <c r="P1074" s="89"/>
      <c r="Q1074" s="89"/>
      <c r="R1074" s="89"/>
      <c r="S1074" s="89"/>
      <c r="T1074" s="89"/>
      <c r="U1074" s="89"/>
      <c r="V1074" s="89"/>
      <c r="W1074" s="89"/>
      <c r="X1074" s="89"/>
      <c r="Y1074" s="89"/>
      <c r="Z1074" s="89"/>
      <c r="AA1074" s="89"/>
      <c r="AB1074" s="89"/>
      <c r="AC1074" s="89"/>
      <c r="AD1074" s="89"/>
      <c r="AE1074" s="89"/>
      <c r="AF1074" s="89"/>
      <c r="AG1074" s="89"/>
      <c r="AH1074" s="89"/>
      <c r="AI1074" s="71"/>
      <c r="AJ1074" s="71"/>
      <c r="AK1074" s="71"/>
      <c r="AL1074" s="26" t="str">
        <f t="shared" si="60"/>
        <v/>
      </c>
      <c r="AM1074" s="26" t="str">
        <f t="shared" si="61"/>
        <v/>
      </c>
      <c r="AN1074" s="24" t="str">
        <f t="shared" si="62"/>
        <v/>
      </c>
    </row>
    <row r="1075" spans="1:40">
      <c r="A1075" s="80">
        <v>1074</v>
      </c>
      <c r="B1075" s="92"/>
      <c r="C1075" s="89"/>
      <c r="D1075" s="89"/>
      <c r="E1075" s="89"/>
      <c r="F1075" s="89"/>
      <c r="G1075" s="89"/>
      <c r="H1075" s="89"/>
      <c r="I1075" s="89"/>
      <c r="J1075" s="89"/>
      <c r="K1075" s="89"/>
      <c r="L1075" s="89"/>
      <c r="M1075" s="89"/>
      <c r="N1075" s="89"/>
      <c r="O1075" s="89"/>
      <c r="P1075" s="89"/>
      <c r="Q1075" s="89"/>
      <c r="R1075" s="89"/>
      <c r="S1075" s="89"/>
      <c r="T1075" s="89"/>
      <c r="U1075" s="89"/>
      <c r="V1075" s="89"/>
      <c r="W1075" s="89"/>
      <c r="X1075" s="89"/>
      <c r="Y1075" s="89"/>
      <c r="Z1075" s="89"/>
      <c r="AA1075" s="89"/>
      <c r="AB1075" s="89"/>
      <c r="AC1075" s="89"/>
      <c r="AD1075" s="89"/>
      <c r="AE1075" s="89"/>
      <c r="AF1075" s="89"/>
      <c r="AG1075" s="89"/>
      <c r="AH1075" s="89"/>
      <c r="AI1075" s="71"/>
      <c r="AJ1075" s="71"/>
      <c r="AK1075" s="71"/>
      <c r="AL1075" s="26" t="str">
        <f t="shared" si="60"/>
        <v/>
      </c>
      <c r="AM1075" s="26" t="str">
        <f t="shared" si="61"/>
        <v/>
      </c>
      <c r="AN1075" s="24" t="str">
        <f t="shared" si="62"/>
        <v/>
      </c>
    </row>
    <row r="1076" spans="1:40">
      <c r="A1076" s="80">
        <v>1075</v>
      </c>
      <c r="B1076" s="92"/>
      <c r="C1076" s="89"/>
      <c r="D1076" s="89"/>
      <c r="E1076" s="89"/>
      <c r="F1076" s="89"/>
      <c r="G1076" s="89"/>
      <c r="H1076" s="89"/>
      <c r="I1076" s="89"/>
      <c r="J1076" s="89"/>
      <c r="K1076" s="89"/>
      <c r="L1076" s="89"/>
      <c r="M1076" s="89"/>
      <c r="N1076" s="89"/>
      <c r="O1076" s="89"/>
      <c r="P1076" s="89"/>
      <c r="Q1076" s="89"/>
      <c r="R1076" s="89"/>
      <c r="S1076" s="89"/>
      <c r="T1076" s="89"/>
      <c r="U1076" s="89"/>
      <c r="V1076" s="89"/>
      <c r="W1076" s="89"/>
      <c r="X1076" s="89"/>
      <c r="Y1076" s="89"/>
      <c r="Z1076" s="89"/>
      <c r="AA1076" s="89"/>
      <c r="AB1076" s="89"/>
      <c r="AC1076" s="89"/>
      <c r="AD1076" s="89"/>
      <c r="AE1076" s="89"/>
      <c r="AF1076" s="89"/>
      <c r="AG1076" s="89"/>
      <c r="AH1076" s="89"/>
      <c r="AI1076" s="71"/>
      <c r="AJ1076" s="71"/>
      <c r="AK1076" s="71"/>
      <c r="AL1076" s="26" t="str">
        <f t="shared" si="60"/>
        <v/>
      </c>
      <c r="AM1076" s="26" t="str">
        <f t="shared" si="61"/>
        <v/>
      </c>
      <c r="AN1076" s="24" t="str">
        <f t="shared" si="62"/>
        <v/>
      </c>
    </row>
    <row r="1077" spans="1:40">
      <c r="A1077" s="80">
        <v>1076</v>
      </c>
      <c r="B1077" s="92"/>
      <c r="C1077" s="89"/>
      <c r="D1077" s="89"/>
      <c r="E1077" s="89"/>
      <c r="F1077" s="89"/>
      <c r="G1077" s="89"/>
      <c r="H1077" s="89"/>
      <c r="I1077" s="89"/>
      <c r="J1077" s="89"/>
      <c r="K1077" s="89"/>
      <c r="L1077" s="89"/>
      <c r="M1077" s="89"/>
      <c r="N1077" s="89"/>
      <c r="O1077" s="89"/>
      <c r="P1077" s="89"/>
      <c r="Q1077" s="89"/>
      <c r="R1077" s="89"/>
      <c r="S1077" s="89"/>
      <c r="T1077" s="89"/>
      <c r="U1077" s="89"/>
      <c r="V1077" s="89"/>
      <c r="W1077" s="89"/>
      <c r="X1077" s="89"/>
      <c r="Y1077" s="89"/>
      <c r="Z1077" s="89"/>
      <c r="AA1077" s="89"/>
      <c r="AB1077" s="89"/>
      <c r="AC1077" s="89"/>
      <c r="AD1077" s="89"/>
      <c r="AE1077" s="89"/>
      <c r="AF1077" s="89"/>
      <c r="AG1077" s="89"/>
      <c r="AH1077" s="89"/>
      <c r="AI1077" s="71"/>
      <c r="AJ1077" s="71"/>
      <c r="AK1077" s="71"/>
      <c r="AL1077" s="26" t="str">
        <f t="shared" si="60"/>
        <v/>
      </c>
      <c r="AM1077" s="26" t="str">
        <f t="shared" si="61"/>
        <v/>
      </c>
      <c r="AN1077" s="24" t="str">
        <f t="shared" si="62"/>
        <v/>
      </c>
    </row>
    <row r="1078" spans="1:40">
      <c r="A1078" s="80">
        <v>1077</v>
      </c>
      <c r="B1078" s="92"/>
      <c r="C1078" s="89"/>
      <c r="D1078" s="89"/>
      <c r="E1078" s="89"/>
      <c r="F1078" s="89"/>
      <c r="G1078" s="89"/>
      <c r="H1078" s="89"/>
      <c r="I1078" s="89"/>
      <c r="J1078" s="89"/>
      <c r="K1078" s="89"/>
      <c r="L1078" s="89"/>
      <c r="M1078" s="89"/>
      <c r="N1078" s="89"/>
      <c r="O1078" s="89"/>
      <c r="P1078" s="89"/>
      <c r="Q1078" s="89"/>
      <c r="R1078" s="89"/>
      <c r="S1078" s="89"/>
      <c r="T1078" s="89"/>
      <c r="U1078" s="89"/>
      <c r="V1078" s="89"/>
      <c r="W1078" s="89"/>
      <c r="X1078" s="89"/>
      <c r="Y1078" s="89"/>
      <c r="Z1078" s="89"/>
      <c r="AA1078" s="89"/>
      <c r="AB1078" s="89"/>
      <c r="AC1078" s="89"/>
      <c r="AD1078" s="89"/>
      <c r="AE1078" s="89"/>
      <c r="AF1078" s="89"/>
      <c r="AG1078" s="89"/>
      <c r="AH1078" s="89"/>
      <c r="AI1078" s="71"/>
      <c r="AJ1078" s="71"/>
      <c r="AK1078" s="71"/>
      <c r="AL1078" s="26" t="str">
        <f t="shared" ref="AL1078:AL1141" si="63">IF(E1078="","",E1078+F1078/60+24)</f>
        <v/>
      </c>
      <c r="AM1078" s="26" t="str">
        <f t="shared" ref="AM1078:AM1141" si="64">IF(G1078="","",G1078+H1078/60)</f>
        <v/>
      </c>
      <c r="AN1078" s="24" t="str">
        <f t="shared" ref="AN1078:AN1141" si="65">IF(OR(E1078="",G1078=""),"",AL1078-AM1078)</f>
        <v/>
      </c>
    </row>
    <row r="1079" spans="1:40">
      <c r="A1079" s="80">
        <v>1078</v>
      </c>
      <c r="B1079" s="92"/>
      <c r="C1079" s="89"/>
      <c r="D1079" s="89"/>
      <c r="E1079" s="89"/>
      <c r="F1079" s="89"/>
      <c r="G1079" s="89"/>
      <c r="H1079" s="89"/>
      <c r="I1079" s="89"/>
      <c r="J1079" s="89"/>
      <c r="K1079" s="89"/>
      <c r="L1079" s="89"/>
      <c r="M1079" s="89"/>
      <c r="N1079" s="89"/>
      <c r="O1079" s="89"/>
      <c r="P1079" s="89"/>
      <c r="Q1079" s="89"/>
      <c r="R1079" s="89"/>
      <c r="S1079" s="89"/>
      <c r="T1079" s="89"/>
      <c r="U1079" s="89"/>
      <c r="V1079" s="89"/>
      <c r="W1079" s="89"/>
      <c r="X1079" s="89"/>
      <c r="Y1079" s="89"/>
      <c r="Z1079" s="89"/>
      <c r="AA1079" s="89"/>
      <c r="AB1079" s="89"/>
      <c r="AC1079" s="89"/>
      <c r="AD1079" s="89"/>
      <c r="AE1079" s="89"/>
      <c r="AF1079" s="89"/>
      <c r="AG1079" s="89"/>
      <c r="AH1079" s="89"/>
      <c r="AI1079" s="71"/>
      <c r="AJ1079" s="71"/>
      <c r="AK1079" s="71"/>
      <c r="AL1079" s="26" t="str">
        <f t="shared" si="63"/>
        <v/>
      </c>
      <c r="AM1079" s="26" t="str">
        <f t="shared" si="64"/>
        <v/>
      </c>
      <c r="AN1079" s="24" t="str">
        <f t="shared" si="65"/>
        <v/>
      </c>
    </row>
    <row r="1080" spans="1:40">
      <c r="A1080" s="80">
        <v>1079</v>
      </c>
      <c r="B1080" s="92"/>
      <c r="C1080" s="89"/>
      <c r="D1080" s="89"/>
      <c r="E1080" s="89"/>
      <c r="F1080" s="89"/>
      <c r="G1080" s="89"/>
      <c r="H1080" s="89"/>
      <c r="I1080" s="89"/>
      <c r="J1080" s="89"/>
      <c r="K1080" s="89"/>
      <c r="L1080" s="89"/>
      <c r="M1080" s="89"/>
      <c r="N1080" s="89"/>
      <c r="O1080" s="89"/>
      <c r="P1080" s="89"/>
      <c r="Q1080" s="89"/>
      <c r="R1080" s="89"/>
      <c r="S1080" s="89"/>
      <c r="T1080" s="89"/>
      <c r="U1080" s="89"/>
      <c r="V1080" s="89"/>
      <c r="W1080" s="89"/>
      <c r="X1080" s="89"/>
      <c r="Y1080" s="89"/>
      <c r="Z1080" s="89"/>
      <c r="AA1080" s="89"/>
      <c r="AB1080" s="89"/>
      <c r="AC1080" s="89"/>
      <c r="AD1080" s="89"/>
      <c r="AE1080" s="89"/>
      <c r="AF1080" s="89"/>
      <c r="AG1080" s="89"/>
      <c r="AH1080" s="89"/>
      <c r="AI1080" s="71"/>
      <c r="AJ1080" s="71"/>
      <c r="AK1080" s="71"/>
      <c r="AL1080" s="26" t="str">
        <f t="shared" si="63"/>
        <v/>
      </c>
      <c r="AM1080" s="26" t="str">
        <f t="shared" si="64"/>
        <v/>
      </c>
      <c r="AN1080" s="24" t="str">
        <f t="shared" si="65"/>
        <v/>
      </c>
    </row>
    <row r="1081" spans="1:40">
      <c r="A1081" s="80">
        <v>1080</v>
      </c>
      <c r="B1081" s="93"/>
      <c r="C1081" s="89"/>
      <c r="D1081" s="71"/>
      <c r="E1081" s="71"/>
      <c r="F1081" s="71"/>
      <c r="G1081" s="71"/>
      <c r="H1081" s="71"/>
      <c r="I1081" s="71"/>
      <c r="J1081" s="71"/>
      <c r="K1081" s="71"/>
      <c r="L1081" s="89"/>
      <c r="M1081" s="89"/>
      <c r="N1081" s="71"/>
      <c r="O1081" s="71"/>
      <c r="P1081" s="71"/>
      <c r="Q1081" s="71"/>
      <c r="R1081" s="71"/>
      <c r="S1081" s="71"/>
      <c r="T1081" s="71"/>
      <c r="U1081" s="71"/>
      <c r="V1081" s="71"/>
      <c r="W1081" s="71"/>
      <c r="X1081" s="71"/>
      <c r="Y1081" s="71"/>
      <c r="Z1081" s="71"/>
      <c r="AA1081" s="71"/>
      <c r="AB1081" s="71"/>
      <c r="AC1081" s="71"/>
      <c r="AD1081" s="71"/>
      <c r="AE1081" s="71"/>
      <c r="AF1081" s="71"/>
      <c r="AG1081" s="71"/>
      <c r="AH1081" s="71"/>
      <c r="AI1081" s="71"/>
      <c r="AJ1081" s="71"/>
      <c r="AK1081" s="71"/>
      <c r="AL1081" s="26" t="str">
        <f t="shared" si="63"/>
        <v/>
      </c>
      <c r="AM1081" s="26" t="str">
        <f t="shared" si="64"/>
        <v/>
      </c>
      <c r="AN1081" s="24" t="str">
        <f t="shared" si="65"/>
        <v/>
      </c>
    </row>
    <row r="1082" spans="1:40">
      <c r="A1082" s="80">
        <v>1081</v>
      </c>
      <c r="B1082" s="93"/>
      <c r="C1082" s="89"/>
      <c r="D1082" s="71"/>
      <c r="E1082" s="71"/>
      <c r="F1082" s="71"/>
      <c r="G1082" s="71"/>
      <c r="H1082" s="71"/>
      <c r="I1082" s="71"/>
      <c r="J1082" s="71"/>
      <c r="K1082" s="71"/>
      <c r="L1082" s="89"/>
      <c r="M1082" s="89"/>
      <c r="N1082" s="71"/>
      <c r="O1082" s="71"/>
      <c r="P1082" s="71"/>
      <c r="Q1082" s="71"/>
      <c r="R1082" s="71"/>
      <c r="S1082" s="71"/>
      <c r="T1082" s="71"/>
      <c r="U1082" s="71"/>
      <c r="V1082" s="71"/>
      <c r="W1082" s="71"/>
      <c r="X1082" s="71"/>
      <c r="Y1082" s="71"/>
      <c r="Z1082" s="71"/>
      <c r="AA1082" s="71"/>
      <c r="AB1082" s="71"/>
      <c r="AC1082" s="71"/>
      <c r="AD1082" s="71"/>
      <c r="AE1082" s="71"/>
      <c r="AF1082" s="71"/>
      <c r="AG1082" s="71"/>
      <c r="AH1082" s="71"/>
      <c r="AI1082" s="71"/>
      <c r="AJ1082" s="71"/>
      <c r="AK1082" s="71"/>
      <c r="AL1082" s="26" t="str">
        <f t="shared" si="63"/>
        <v/>
      </c>
      <c r="AM1082" s="26" t="str">
        <f t="shared" si="64"/>
        <v/>
      </c>
      <c r="AN1082" s="24" t="str">
        <f t="shared" si="65"/>
        <v/>
      </c>
    </row>
    <row r="1083" spans="1:40">
      <c r="A1083" s="80">
        <v>1082</v>
      </c>
      <c r="B1083" s="92"/>
      <c r="C1083" s="89"/>
      <c r="D1083" s="89"/>
      <c r="E1083" s="89"/>
      <c r="F1083" s="89"/>
      <c r="G1083" s="89"/>
      <c r="H1083" s="89"/>
      <c r="I1083" s="89"/>
      <c r="J1083" s="89"/>
      <c r="K1083" s="89"/>
      <c r="L1083" s="89"/>
      <c r="M1083" s="89"/>
      <c r="N1083" s="89"/>
      <c r="O1083" s="89"/>
      <c r="P1083" s="89"/>
      <c r="Q1083" s="89"/>
      <c r="R1083" s="89"/>
      <c r="S1083" s="89"/>
      <c r="T1083" s="89"/>
      <c r="U1083" s="89"/>
      <c r="V1083" s="89"/>
      <c r="W1083" s="89"/>
      <c r="X1083" s="89"/>
      <c r="Y1083" s="89"/>
      <c r="Z1083" s="89"/>
      <c r="AA1083" s="89"/>
      <c r="AB1083" s="89"/>
      <c r="AC1083" s="89"/>
      <c r="AD1083" s="89"/>
      <c r="AE1083" s="89"/>
      <c r="AF1083" s="89"/>
      <c r="AG1083" s="89"/>
      <c r="AH1083" s="89"/>
      <c r="AI1083" s="71"/>
      <c r="AJ1083" s="71"/>
      <c r="AK1083" s="71"/>
      <c r="AL1083" s="26" t="str">
        <f t="shared" si="63"/>
        <v/>
      </c>
      <c r="AM1083" s="26" t="str">
        <f t="shared" si="64"/>
        <v/>
      </c>
      <c r="AN1083" s="24" t="str">
        <f t="shared" si="65"/>
        <v/>
      </c>
    </row>
    <row r="1084" spans="1:40">
      <c r="A1084" s="80">
        <v>1083</v>
      </c>
      <c r="B1084" s="92"/>
      <c r="C1084" s="89"/>
      <c r="D1084" s="89"/>
      <c r="E1084" s="89"/>
      <c r="F1084" s="89"/>
      <c r="G1084" s="89"/>
      <c r="H1084" s="89"/>
      <c r="I1084" s="89"/>
      <c r="J1084" s="89"/>
      <c r="K1084" s="89"/>
      <c r="L1084" s="89"/>
      <c r="M1084" s="89"/>
      <c r="N1084" s="89"/>
      <c r="O1084" s="89"/>
      <c r="P1084" s="89"/>
      <c r="Q1084" s="89"/>
      <c r="R1084" s="89"/>
      <c r="S1084" s="89"/>
      <c r="T1084" s="89"/>
      <c r="U1084" s="89"/>
      <c r="V1084" s="89"/>
      <c r="W1084" s="89"/>
      <c r="X1084" s="89"/>
      <c r="Y1084" s="89"/>
      <c r="Z1084" s="89"/>
      <c r="AA1084" s="89"/>
      <c r="AB1084" s="89"/>
      <c r="AC1084" s="89"/>
      <c r="AD1084" s="89"/>
      <c r="AE1084" s="89"/>
      <c r="AF1084" s="89"/>
      <c r="AG1084" s="89"/>
      <c r="AH1084" s="89"/>
      <c r="AI1084" s="71"/>
      <c r="AJ1084" s="71"/>
      <c r="AK1084" s="71"/>
      <c r="AL1084" s="26" t="str">
        <f t="shared" si="63"/>
        <v/>
      </c>
      <c r="AM1084" s="26" t="str">
        <f t="shared" si="64"/>
        <v/>
      </c>
      <c r="AN1084" s="24" t="str">
        <f t="shared" si="65"/>
        <v/>
      </c>
    </row>
    <row r="1085" spans="1:40">
      <c r="A1085" s="80">
        <v>1084</v>
      </c>
      <c r="B1085" s="92"/>
      <c r="C1085" s="89"/>
      <c r="D1085" s="89"/>
      <c r="E1085" s="89"/>
      <c r="F1085" s="89"/>
      <c r="G1085" s="89"/>
      <c r="H1085" s="89"/>
      <c r="I1085" s="89"/>
      <c r="J1085" s="89"/>
      <c r="K1085" s="89"/>
      <c r="L1085" s="89"/>
      <c r="M1085" s="89"/>
      <c r="N1085" s="89"/>
      <c r="O1085" s="89"/>
      <c r="P1085" s="89"/>
      <c r="Q1085" s="89"/>
      <c r="R1085" s="89"/>
      <c r="S1085" s="89"/>
      <c r="T1085" s="89"/>
      <c r="U1085" s="89"/>
      <c r="V1085" s="89"/>
      <c r="W1085" s="89"/>
      <c r="X1085" s="89"/>
      <c r="Y1085" s="89"/>
      <c r="Z1085" s="89"/>
      <c r="AA1085" s="89"/>
      <c r="AB1085" s="89"/>
      <c r="AC1085" s="89"/>
      <c r="AD1085" s="89"/>
      <c r="AE1085" s="89"/>
      <c r="AF1085" s="89"/>
      <c r="AG1085" s="89"/>
      <c r="AH1085" s="89"/>
      <c r="AI1085" s="71"/>
      <c r="AJ1085" s="71"/>
      <c r="AK1085" s="71"/>
      <c r="AL1085" s="26" t="str">
        <f t="shared" si="63"/>
        <v/>
      </c>
      <c r="AM1085" s="26" t="str">
        <f t="shared" si="64"/>
        <v/>
      </c>
      <c r="AN1085" s="24" t="str">
        <f t="shared" si="65"/>
        <v/>
      </c>
    </row>
    <row r="1086" spans="1:40">
      <c r="A1086" s="80">
        <v>1085</v>
      </c>
      <c r="B1086" s="92"/>
      <c r="C1086" s="89"/>
      <c r="D1086" s="89"/>
      <c r="E1086" s="89"/>
      <c r="F1086" s="89"/>
      <c r="G1086" s="89"/>
      <c r="H1086" s="89"/>
      <c r="I1086" s="89"/>
      <c r="J1086" s="89"/>
      <c r="K1086" s="89"/>
      <c r="L1086" s="89"/>
      <c r="M1086" s="89"/>
      <c r="N1086" s="89"/>
      <c r="O1086" s="89"/>
      <c r="P1086" s="89"/>
      <c r="Q1086" s="89"/>
      <c r="R1086" s="89"/>
      <c r="S1086" s="89"/>
      <c r="T1086" s="89"/>
      <c r="U1086" s="89"/>
      <c r="V1086" s="89"/>
      <c r="W1086" s="89"/>
      <c r="X1086" s="89"/>
      <c r="Y1086" s="89"/>
      <c r="Z1086" s="89"/>
      <c r="AA1086" s="89"/>
      <c r="AB1086" s="89"/>
      <c r="AC1086" s="89"/>
      <c r="AD1086" s="89"/>
      <c r="AE1086" s="89"/>
      <c r="AF1086" s="89"/>
      <c r="AG1086" s="89"/>
      <c r="AH1086" s="89"/>
      <c r="AI1086" s="71"/>
      <c r="AJ1086" s="71"/>
      <c r="AK1086" s="71"/>
      <c r="AL1086" s="26" t="str">
        <f t="shared" si="63"/>
        <v/>
      </c>
      <c r="AM1086" s="26" t="str">
        <f t="shared" si="64"/>
        <v/>
      </c>
      <c r="AN1086" s="24" t="str">
        <f t="shared" si="65"/>
        <v/>
      </c>
    </row>
    <row r="1087" spans="1:40">
      <c r="A1087" s="80">
        <v>1086</v>
      </c>
      <c r="B1087" s="92"/>
      <c r="C1087" s="89"/>
      <c r="D1087" s="89"/>
      <c r="E1087" s="89"/>
      <c r="F1087" s="89"/>
      <c r="G1087" s="89"/>
      <c r="H1087" s="89"/>
      <c r="I1087" s="89"/>
      <c r="J1087" s="89"/>
      <c r="K1087" s="89"/>
      <c r="L1087" s="89"/>
      <c r="M1087" s="89"/>
      <c r="N1087" s="89"/>
      <c r="O1087" s="89"/>
      <c r="P1087" s="89"/>
      <c r="Q1087" s="89"/>
      <c r="R1087" s="89"/>
      <c r="S1087" s="89"/>
      <c r="T1087" s="89"/>
      <c r="U1087" s="89"/>
      <c r="V1087" s="89"/>
      <c r="W1087" s="89"/>
      <c r="X1087" s="89"/>
      <c r="Y1087" s="89"/>
      <c r="Z1087" s="89"/>
      <c r="AA1087" s="89"/>
      <c r="AB1087" s="89"/>
      <c r="AC1087" s="89"/>
      <c r="AD1087" s="89"/>
      <c r="AE1087" s="89"/>
      <c r="AF1087" s="89"/>
      <c r="AG1087" s="89"/>
      <c r="AH1087" s="89"/>
      <c r="AI1087" s="71"/>
      <c r="AJ1087" s="71"/>
      <c r="AK1087" s="71"/>
      <c r="AL1087" s="26" t="str">
        <f t="shared" si="63"/>
        <v/>
      </c>
      <c r="AM1087" s="26" t="str">
        <f t="shared" si="64"/>
        <v/>
      </c>
      <c r="AN1087" s="24" t="str">
        <f t="shared" si="65"/>
        <v/>
      </c>
    </row>
    <row r="1088" spans="1:40">
      <c r="A1088" s="80">
        <v>1087</v>
      </c>
      <c r="B1088" s="92"/>
      <c r="C1088" s="89"/>
      <c r="D1088" s="89"/>
      <c r="E1088" s="89"/>
      <c r="F1088" s="89"/>
      <c r="G1088" s="89"/>
      <c r="H1088" s="89"/>
      <c r="I1088" s="89"/>
      <c r="J1088" s="89"/>
      <c r="K1088" s="89"/>
      <c r="L1088" s="89"/>
      <c r="M1088" s="89"/>
      <c r="N1088" s="89"/>
      <c r="O1088" s="89"/>
      <c r="P1088" s="89"/>
      <c r="Q1088" s="89"/>
      <c r="R1088" s="89"/>
      <c r="S1088" s="89"/>
      <c r="T1088" s="89"/>
      <c r="U1088" s="89"/>
      <c r="V1088" s="89"/>
      <c r="W1088" s="89"/>
      <c r="X1088" s="89"/>
      <c r="Y1088" s="89"/>
      <c r="Z1088" s="89"/>
      <c r="AA1088" s="89"/>
      <c r="AB1088" s="89"/>
      <c r="AC1088" s="89"/>
      <c r="AD1088" s="89"/>
      <c r="AE1088" s="89"/>
      <c r="AF1088" s="89"/>
      <c r="AG1088" s="89"/>
      <c r="AH1088" s="89"/>
      <c r="AI1088" s="71"/>
      <c r="AJ1088" s="71"/>
      <c r="AK1088" s="71"/>
      <c r="AL1088" s="26" t="str">
        <f t="shared" si="63"/>
        <v/>
      </c>
      <c r="AM1088" s="26" t="str">
        <f t="shared" si="64"/>
        <v/>
      </c>
      <c r="AN1088" s="24" t="str">
        <f t="shared" si="65"/>
        <v/>
      </c>
    </row>
    <row r="1089" spans="1:40">
      <c r="A1089" s="80">
        <v>1088</v>
      </c>
      <c r="B1089" s="92"/>
      <c r="C1089" s="89"/>
      <c r="D1089" s="89"/>
      <c r="E1089" s="89"/>
      <c r="F1089" s="89"/>
      <c r="G1089" s="89"/>
      <c r="H1089" s="89"/>
      <c r="I1089" s="89"/>
      <c r="J1089" s="89"/>
      <c r="K1089" s="89"/>
      <c r="L1089" s="89"/>
      <c r="M1089" s="89"/>
      <c r="N1089" s="89"/>
      <c r="O1089" s="89"/>
      <c r="P1089" s="89"/>
      <c r="Q1089" s="89"/>
      <c r="R1089" s="89"/>
      <c r="S1089" s="89"/>
      <c r="T1089" s="89"/>
      <c r="U1089" s="89"/>
      <c r="V1089" s="89"/>
      <c r="W1089" s="89"/>
      <c r="X1089" s="89"/>
      <c r="Y1089" s="89"/>
      <c r="Z1089" s="89"/>
      <c r="AA1089" s="89"/>
      <c r="AB1089" s="89"/>
      <c r="AC1089" s="89"/>
      <c r="AD1089" s="89"/>
      <c r="AE1089" s="89"/>
      <c r="AF1089" s="89"/>
      <c r="AG1089" s="89"/>
      <c r="AH1089" s="89"/>
      <c r="AI1089" s="71"/>
      <c r="AJ1089" s="71"/>
      <c r="AK1089" s="71"/>
      <c r="AL1089" s="26" t="str">
        <f t="shared" si="63"/>
        <v/>
      </c>
      <c r="AM1089" s="26" t="str">
        <f t="shared" si="64"/>
        <v/>
      </c>
      <c r="AN1089" s="24" t="str">
        <f t="shared" si="65"/>
        <v/>
      </c>
    </row>
    <row r="1090" spans="1:40">
      <c r="A1090" s="80">
        <v>1089</v>
      </c>
      <c r="B1090" s="92"/>
      <c r="C1090" s="89"/>
      <c r="D1090" s="89"/>
      <c r="E1090" s="89"/>
      <c r="F1090" s="89"/>
      <c r="G1090" s="89"/>
      <c r="H1090" s="89"/>
      <c r="I1090" s="89"/>
      <c r="J1090" s="89"/>
      <c r="K1090" s="89"/>
      <c r="L1090" s="89"/>
      <c r="M1090" s="89"/>
      <c r="N1090" s="89"/>
      <c r="O1090" s="89"/>
      <c r="P1090" s="89"/>
      <c r="Q1090" s="89"/>
      <c r="R1090" s="89"/>
      <c r="S1090" s="89"/>
      <c r="T1090" s="89"/>
      <c r="U1090" s="89"/>
      <c r="V1090" s="89"/>
      <c r="W1090" s="89"/>
      <c r="X1090" s="89"/>
      <c r="Y1090" s="89"/>
      <c r="Z1090" s="89"/>
      <c r="AA1090" s="89"/>
      <c r="AB1090" s="89"/>
      <c r="AC1090" s="89"/>
      <c r="AD1090" s="89"/>
      <c r="AE1090" s="89"/>
      <c r="AF1090" s="89"/>
      <c r="AG1090" s="89"/>
      <c r="AH1090" s="89"/>
      <c r="AI1090" s="71"/>
      <c r="AJ1090" s="71"/>
      <c r="AK1090" s="71"/>
      <c r="AL1090" s="26" t="str">
        <f t="shared" si="63"/>
        <v/>
      </c>
      <c r="AM1090" s="26" t="str">
        <f t="shared" si="64"/>
        <v/>
      </c>
      <c r="AN1090" s="24" t="str">
        <f t="shared" si="65"/>
        <v/>
      </c>
    </row>
    <row r="1091" spans="1:40">
      <c r="A1091" s="80">
        <v>1090</v>
      </c>
      <c r="B1091" s="92"/>
      <c r="C1091" s="89"/>
      <c r="D1091" s="89"/>
      <c r="E1091" s="89"/>
      <c r="F1091" s="89"/>
      <c r="G1091" s="89"/>
      <c r="H1091" s="89"/>
      <c r="I1091" s="89"/>
      <c r="J1091" s="89"/>
      <c r="K1091" s="89"/>
      <c r="L1091" s="89"/>
      <c r="M1091" s="89"/>
      <c r="N1091" s="89"/>
      <c r="O1091" s="89"/>
      <c r="P1091" s="89"/>
      <c r="Q1091" s="89"/>
      <c r="R1091" s="89"/>
      <c r="S1091" s="89"/>
      <c r="T1091" s="89"/>
      <c r="U1091" s="89"/>
      <c r="V1091" s="89"/>
      <c r="W1091" s="89"/>
      <c r="X1091" s="89"/>
      <c r="Y1091" s="89"/>
      <c r="Z1091" s="89"/>
      <c r="AA1091" s="89"/>
      <c r="AB1091" s="89"/>
      <c r="AC1091" s="89"/>
      <c r="AD1091" s="89"/>
      <c r="AE1091" s="89"/>
      <c r="AF1091" s="89"/>
      <c r="AG1091" s="89"/>
      <c r="AH1091" s="89"/>
      <c r="AI1091" s="71"/>
      <c r="AJ1091" s="71"/>
      <c r="AK1091" s="71"/>
      <c r="AL1091" s="26" t="str">
        <f t="shared" si="63"/>
        <v/>
      </c>
      <c r="AM1091" s="26" t="str">
        <f t="shared" si="64"/>
        <v/>
      </c>
      <c r="AN1091" s="24" t="str">
        <f t="shared" si="65"/>
        <v/>
      </c>
    </row>
    <row r="1092" spans="1:40">
      <c r="A1092" s="80">
        <v>1091</v>
      </c>
      <c r="B1092" s="92"/>
      <c r="C1092" s="89"/>
      <c r="D1092" s="89"/>
      <c r="E1092" s="89"/>
      <c r="F1092" s="89"/>
      <c r="G1092" s="89"/>
      <c r="H1092" s="89"/>
      <c r="I1092" s="89"/>
      <c r="J1092" s="89"/>
      <c r="K1092" s="89"/>
      <c r="L1092" s="89"/>
      <c r="M1092" s="89"/>
      <c r="N1092" s="89"/>
      <c r="O1092" s="89"/>
      <c r="P1092" s="89"/>
      <c r="Q1092" s="89"/>
      <c r="R1092" s="89"/>
      <c r="S1092" s="89"/>
      <c r="T1092" s="89"/>
      <c r="U1092" s="89"/>
      <c r="V1092" s="89"/>
      <c r="W1092" s="89"/>
      <c r="X1092" s="89"/>
      <c r="Y1092" s="89"/>
      <c r="Z1092" s="89"/>
      <c r="AA1092" s="89"/>
      <c r="AB1092" s="89"/>
      <c r="AC1092" s="89"/>
      <c r="AD1092" s="89"/>
      <c r="AE1092" s="89"/>
      <c r="AF1092" s="89"/>
      <c r="AG1092" s="89"/>
      <c r="AH1092" s="89"/>
      <c r="AI1092" s="71"/>
      <c r="AJ1092" s="71"/>
      <c r="AK1092" s="71"/>
      <c r="AL1092" s="26" t="str">
        <f t="shared" si="63"/>
        <v/>
      </c>
      <c r="AM1092" s="26" t="str">
        <f t="shared" si="64"/>
        <v/>
      </c>
      <c r="AN1092" s="24" t="str">
        <f t="shared" si="65"/>
        <v/>
      </c>
    </row>
    <row r="1093" spans="1:40">
      <c r="A1093" s="80">
        <v>1092</v>
      </c>
      <c r="B1093" s="92"/>
      <c r="C1093" s="89"/>
      <c r="D1093" s="89"/>
      <c r="E1093" s="89"/>
      <c r="F1093" s="89"/>
      <c r="G1093" s="89"/>
      <c r="H1093" s="89"/>
      <c r="I1093" s="89"/>
      <c r="J1093" s="89"/>
      <c r="K1093" s="89"/>
      <c r="L1093" s="89"/>
      <c r="M1093" s="89"/>
      <c r="N1093" s="89"/>
      <c r="O1093" s="89"/>
      <c r="P1093" s="89"/>
      <c r="Q1093" s="89"/>
      <c r="R1093" s="89"/>
      <c r="S1093" s="89"/>
      <c r="T1093" s="89"/>
      <c r="U1093" s="89"/>
      <c r="V1093" s="89"/>
      <c r="W1093" s="89"/>
      <c r="X1093" s="89"/>
      <c r="Y1093" s="89"/>
      <c r="Z1093" s="89"/>
      <c r="AA1093" s="89"/>
      <c r="AB1093" s="89"/>
      <c r="AC1093" s="89"/>
      <c r="AD1093" s="89"/>
      <c r="AE1093" s="89"/>
      <c r="AF1093" s="89"/>
      <c r="AG1093" s="89"/>
      <c r="AH1093" s="89"/>
      <c r="AI1093" s="71"/>
      <c r="AJ1093" s="71"/>
      <c r="AK1093" s="71"/>
      <c r="AL1093" s="26" t="str">
        <f t="shared" si="63"/>
        <v/>
      </c>
      <c r="AM1093" s="26" t="str">
        <f t="shared" si="64"/>
        <v/>
      </c>
      <c r="AN1093" s="24" t="str">
        <f t="shared" si="65"/>
        <v/>
      </c>
    </row>
    <row r="1094" spans="1:40">
      <c r="A1094" s="80">
        <v>1093</v>
      </c>
      <c r="B1094" s="92"/>
      <c r="C1094" s="89"/>
      <c r="D1094" s="89"/>
      <c r="E1094" s="89"/>
      <c r="F1094" s="89"/>
      <c r="G1094" s="89"/>
      <c r="H1094" s="89"/>
      <c r="I1094" s="89"/>
      <c r="J1094" s="89"/>
      <c r="K1094" s="89"/>
      <c r="L1094" s="89"/>
      <c r="M1094" s="89"/>
      <c r="N1094" s="89"/>
      <c r="O1094" s="89"/>
      <c r="P1094" s="89"/>
      <c r="Q1094" s="89"/>
      <c r="R1094" s="89"/>
      <c r="S1094" s="89"/>
      <c r="T1094" s="89"/>
      <c r="U1094" s="89"/>
      <c r="V1094" s="89"/>
      <c r="W1094" s="89"/>
      <c r="X1094" s="89"/>
      <c r="Y1094" s="89"/>
      <c r="Z1094" s="89"/>
      <c r="AA1094" s="89"/>
      <c r="AB1094" s="89"/>
      <c r="AC1094" s="89"/>
      <c r="AD1094" s="89"/>
      <c r="AE1094" s="89"/>
      <c r="AF1094" s="89"/>
      <c r="AG1094" s="89"/>
      <c r="AH1094" s="89"/>
      <c r="AI1094" s="71"/>
      <c r="AJ1094" s="71"/>
      <c r="AK1094" s="71"/>
      <c r="AL1094" s="26" t="str">
        <f t="shared" si="63"/>
        <v/>
      </c>
      <c r="AM1094" s="26" t="str">
        <f t="shared" si="64"/>
        <v/>
      </c>
      <c r="AN1094" s="24" t="str">
        <f t="shared" si="65"/>
        <v/>
      </c>
    </row>
    <row r="1095" spans="1:40">
      <c r="A1095" s="80">
        <v>1094</v>
      </c>
      <c r="B1095" s="92"/>
      <c r="C1095" s="89"/>
      <c r="D1095" s="89"/>
      <c r="E1095" s="89"/>
      <c r="F1095" s="89"/>
      <c r="G1095" s="89"/>
      <c r="H1095" s="89"/>
      <c r="I1095" s="89"/>
      <c r="J1095" s="89"/>
      <c r="K1095" s="89"/>
      <c r="L1095" s="89"/>
      <c r="M1095" s="89"/>
      <c r="N1095" s="89"/>
      <c r="O1095" s="89"/>
      <c r="P1095" s="89"/>
      <c r="Q1095" s="89"/>
      <c r="R1095" s="89"/>
      <c r="S1095" s="89"/>
      <c r="T1095" s="89"/>
      <c r="U1095" s="89"/>
      <c r="V1095" s="89"/>
      <c r="W1095" s="89"/>
      <c r="X1095" s="89"/>
      <c r="Y1095" s="89"/>
      <c r="Z1095" s="89"/>
      <c r="AA1095" s="89"/>
      <c r="AB1095" s="89"/>
      <c r="AC1095" s="89"/>
      <c r="AD1095" s="89"/>
      <c r="AE1095" s="89"/>
      <c r="AF1095" s="89"/>
      <c r="AG1095" s="89"/>
      <c r="AH1095" s="89"/>
      <c r="AI1095" s="71"/>
      <c r="AJ1095" s="71"/>
      <c r="AK1095" s="71"/>
      <c r="AL1095" s="26" t="str">
        <f t="shared" si="63"/>
        <v/>
      </c>
      <c r="AM1095" s="26" t="str">
        <f t="shared" si="64"/>
        <v/>
      </c>
      <c r="AN1095" s="24" t="str">
        <f t="shared" si="65"/>
        <v/>
      </c>
    </row>
    <row r="1096" spans="1:40">
      <c r="A1096" s="80">
        <v>1095</v>
      </c>
      <c r="B1096" s="92"/>
      <c r="C1096" s="89"/>
      <c r="D1096" s="89"/>
      <c r="E1096" s="89"/>
      <c r="F1096" s="89"/>
      <c r="G1096" s="89"/>
      <c r="H1096" s="89"/>
      <c r="I1096" s="89"/>
      <c r="J1096" s="89"/>
      <c r="K1096" s="89"/>
      <c r="L1096" s="89"/>
      <c r="M1096" s="89"/>
      <c r="N1096" s="89"/>
      <c r="O1096" s="89"/>
      <c r="P1096" s="89"/>
      <c r="Q1096" s="89"/>
      <c r="R1096" s="89"/>
      <c r="S1096" s="89"/>
      <c r="T1096" s="89"/>
      <c r="U1096" s="89"/>
      <c r="V1096" s="89"/>
      <c r="W1096" s="89"/>
      <c r="X1096" s="89"/>
      <c r="Y1096" s="89"/>
      <c r="Z1096" s="89"/>
      <c r="AA1096" s="89"/>
      <c r="AB1096" s="89"/>
      <c r="AC1096" s="89"/>
      <c r="AD1096" s="89"/>
      <c r="AE1096" s="89"/>
      <c r="AF1096" s="89"/>
      <c r="AG1096" s="89"/>
      <c r="AH1096" s="89"/>
      <c r="AI1096" s="71"/>
      <c r="AJ1096" s="71"/>
      <c r="AK1096" s="71"/>
      <c r="AL1096" s="26" t="str">
        <f t="shared" si="63"/>
        <v/>
      </c>
      <c r="AM1096" s="26" t="str">
        <f t="shared" si="64"/>
        <v/>
      </c>
      <c r="AN1096" s="24" t="str">
        <f t="shared" si="65"/>
        <v/>
      </c>
    </row>
    <row r="1097" spans="1:40">
      <c r="A1097" s="80">
        <v>1096</v>
      </c>
      <c r="B1097" s="92"/>
      <c r="C1097" s="89"/>
      <c r="D1097" s="89"/>
      <c r="E1097" s="89"/>
      <c r="F1097" s="89"/>
      <c r="G1097" s="89"/>
      <c r="H1097" s="89"/>
      <c r="I1097" s="89"/>
      <c r="J1097" s="89"/>
      <c r="K1097" s="89"/>
      <c r="L1097" s="89"/>
      <c r="M1097" s="89"/>
      <c r="N1097" s="89"/>
      <c r="O1097" s="89"/>
      <c r="P1097" s="89"/>
      <c r="Q1097" s="89"/>
      <c r="R1097" s="89"/>
      <c r="S1097" s="89"/>
      <c r="T1097" s="89"/>
      <c r="U1097" s="89"/>
      <c r="V1097" s="89"/>
      <c r="W1097" s="89"/>
      <c r="X1097" s="89"/>
      <c r="Y1097" s="89"/>
      <c r="Z1097" s="89"/>
      <c r="AA1097" s="89"/>
      <c r="AB1097" s="89"/>
      <c r="AC1097" s="89"/>
      <c r="AD1097" s="89"/>
      <c r="AE1097" s="89"/>
      <c r="AF1097" s="89"/>
      <c r="AG1097" s="89"/>
      <c r="AH1097" s="89"/>
      <c r="AI1097" s="71"/>
      <c r="AJ1097" s="71"/>
      <c r="AK1097" s="71"/>
      <c r="AL1097" s="26" t="str">
        <f t="shared" si="63"/>
        <v/>
      </c>
      <c r="AM1097" s="26" t="str">
        <f t="shared" si="64"/>
        <v/>
      </c>
      <c r="AN1097" s="24" t="str">
        <f t="shared" si="65"/>
        <v/>
      </c>
    </row>
    <row r="1098" spans="1:40">
      <c r="A1098" s="80">
        <v>1097</v>
      </c>
      <c r="B1098" s="92"/>
      <c r="C1098" s="89"/>
      <c r="D1098" s="89"/>
      <c r="E1098" s="89"/>
      <c r="F1098" s="89"/>
      <c r="G1098" s="89"/>
      <c r="H1098" s="89"/>
      <c r="I1098" s="89"/>
      <c r="J1098" s="89"/>
      <c r="K1098" s="89"/>
      <c r="L1098" s="89"/>
      <c r="M1098" s="89"/>
      <c r="N1098" s="89"/>
      <c r="O1098" s="89"/>
      <c r="P1098" s="89"/>
      <c r="Q1098" s="89"/>
      <c r="R1098" s="89"/>
      <c r="S1098" s="89"/>
      <c r="T1098" s="89"/>
      <c r="U1098" s="89"/>
      <c r="V1098" s="89"/>
      <c r="W1098" s="89"/>
      <c r="X1098" s="89"/>
      <c r="Y1098" s="89"/>
      <c r="Z1098" s="89"/>
      <c r="AA1098" s="89"/>
      <c r="AB1098" s="89"/>
      <c r="AC1098" s="89"/>
      <c r="AD1098" s="89"/>
      <c r="AE1098" s="89"/>
      <c r="AF1098" s="89"/>
      <c r="AG1098" s="89"/>
      <c r="AH1098" s="89"/>
      <c r="AI1098" s="71"/>
      <c r="AJ1098" s="71"/>
      <c r="AK1098" s="71"/>
      <c r="AL1098" s="26" t="str">
        <f t="shared" si="63"/>
        <v/>
      </c>
      <c r="AM1098" s="26" t="str">
        <f t="shared" si="64"/>
        <v/>
      </c>
      <c r="AN1098" s="24" t="str">
        <f t="shared" si="65"/>
        <v/>
      </c>
    </row>
    <row r="1099" spans="1:40">
      <c r="A1099" s="80">
        <v>1098</v>
      </c>
      <c r="B1099" s="89"/>
      <c r="C1099" s="96"/>
      <c r="D1099" s="89"/>
      <c r="E1099" s="89"/>
      <c r="F1099" s="89"/>
      <c r="G1099" s="89"/>
      <c r="H1099" s="89"/>
      <c r="I1099" s="89"/>
      <c r="J1099" s="89"/>
      <c r="K1099" s="89"/>
      <c r="L1099" s="89"/>
      <c r="M1099" s="89"/>
      <c r="N1099" s="89"/>
      <c r="O1099" s="89"/>
      <c r="P1099" s="89"/>
      <c r="Q1099" s="89"/>
      <c r="R1099" s="89"/>
      <c r="S1099" s="89"/>
      <c r="T1099" s="89"/>
      <c r="U1099" s="89"/>
      <c r="V1099" s="89"/>
      <c r="W1099" s="89"/>
      <c r="X1099" s="89"/>
      <c r="Y1099" s="89"/>
      <c r="Z1099" s="89"/>
      <c r="AA1099" s="89"/>
      <c r="AB1099" s="89"/>
      <c r="AC1099" s="89"/>
      <c r="AD1099" s="89"/>
      <c r="AE1099" s="89"/>
      <c r="AF1099" s="89"/>
      <c r="AG1099" s="89"/>
      <c r="AH1099" s="89"/>
      <c r="AI1099" s="71"/>
      <c r="AJ1099" s="71"/>
      <c r="AK1099" s="71"/>
      <c r="AL1099" s="26" t="str">
        <f t="shared" si="63"/>
        <v/>
      </c>
      <c r="AM1099" s="26" t="str">
        <f t="shared" si="64"/>
        <v/>
      </c>
      <c r="AN1099" s="24" t="str">
        <f t="shared" si="65"/>
        <v/>
      </c>
    </row>
    <row r="1100" spans="1:40">
      <c r="A1100" s="80">
        <v>1099</v>
      </c>
      <c r="B1100" s="89"/>
      <c r="C1100" s="96"/>
      <c r="D1100" s="89"/>
      <c r="E1100" s="89"/>
      <c r="F1100" s="89"/>
      <c r="G1100" s="89"/>
      <c r="H1100" s="89"/>
      <c r="I1100" s="89"/>
      <c r="J1100" s="89"/>
      <c r="K1100" s="89"/>
      <c r="L1100" s="89"/>
      <c r="M1100" s="89"/>
      <c r="N1100" s="89"/>
      <c r="O1100" s="89"/>
      <c r="P1100" s="89"/>
      <c r="Q1100" s="89"/>
      <c r="R1100" s="89"/>
      <c r="S1100" s="89"/>
      <c r="T1100" s="89"/>
      <c r="U1100" s="89"/>
      <c r="V1100" s="89"/>
      <c r="W1100" s="89"/>
      <c r="X1100" s="89"/>
      <c r="Y1100" s="89"/>
      <c r="Z1100" s="89"/>
      <c r="AA1100" s="89"/>
      <c r="AB1100" s="89"/>
      <c r="AC1100" s="89"/>
      <c r="AD1100" s="89"/>
      <c r="AE1100" s="89"/>
      <c r="AF1100" s="89"/>
      <c r="AG1100" s="89"/>
      <c r="AH1100" s="89"/>
      <c r="AI1100" s="71"/>
      <c r="AJ1100" s="71"/>
      <c r="AK1100" s="71"/>
      <c r="AL1100" s="26" t="str">
        <f t="shared" si="63"/>
        <v/>
      </c>
      <c r="AM1100" s="26" t="str">
        <f t="shared" si="64"/>
        <v/>
      </c>
      <c r="AN1100" s="24" t="str">
        <f t="shared" si="65"/>
        <v/>
      </c>
    </row>
    <row r="1101" spans="1:40">
      <c r="A1101" s="80">
        <v>1100</v>
      </c>
      <c r="B1101" s="89"/>
      <c r="C1101" s="96"/>
      <c r="D1101" s="89"/>
      <c r="E1101" s="89"/>
      <c r="F1101" s="89"/>
      <c r="G1101" s="89"/>
      <c r="H1101" s="89"/>
      <c r="I1101" s="89"/>
      <c r="J1101" s="89"/>
      <c r="K1101" s="89"/>
      <c r="L1101" s="89"/>
      <c r="M1101" s="89"/>
      <c r="N1101" s="89"/>
      <c r="O1101" s="89"/>
      <c r="P1101" s="89"/>
      <c r="Q1101" s="89"/>
      <c r="R1101" s="89"/>
      <c r="S1101" s="89"/>
      <c r="T1101" s="89"/>
      <c r="U1101" s="89"/>
      <c r="V1101" s="89"/>
      <c r="W1101" s="89"/>
      <c r="X1101" s="89"/>
      <c r="Y1101" s="89"/>
      <c r="Z1101" s="89"/>
      <c r="AA1101" s="89"/>
      <c r="AB1101" s="89"/>
      <c r="AC1101" s="89"/>
      <c r="AD1101" s="89"/>
      <c r="AE1101" s="89"/>
      <c r="AF1101" s="89"/>
      <c r="AG1101" s="89"/>
      <c r="AH1101" s="89"/>
      <c r="AI1101" s="71"/>
      <c r="AJ1101" s="71"/>
      <c r="AK1101" s="71"/>
      <c r="AL1101" s="26" t="str">
        <f t="shared" si="63"/>
        <v/>
      </c>
      <c r="AM1101" s="26" t="str">
        <f t="shared" si="64"/>
        <v/>
      </c>
      <c r="AN1101" s="24" t="str">
        <f t="shared" si="65"/>
        <v/>
      </c>
    </row>
    <row r="1102" spans="1:40">
      <c r="A1102" s="80">
        <v>1101</v>
      </c>
      <c r="B1102" s="89"/>
      <c r="C1102" s="96"/>
      <c r="D1102" s="89"/>
      <c r="E1102" s="89"/>
      <c r="F1102" s="89"/>
      <c r="G1102" s="89"/>
      <c r="H1102" s="89"/>
      <c r="I1102" s="89"/>
      <c r="J1102" s="89"/>
      <c r="K1102" s="89"/>
      <c r="L1102" s="89"/>
      <c r="M1102" s="89"/>
      <c r="N1102" s="89"/>
      <c r="O1102" s="89"/>
      <c r="P1102" s="89"/>
      <c r="Q1102" s="89"/>
      <c r="R1102" s="89"/>
      <c r="S1102" s="89"/>
      <c r="T1102" s="89"/>
      <c r="U1102" s="89"/>
      <c r="V1102" s="89"/>
      <c r="W1102" s="89"/>
      <c r="X1102" s="89"/>
      <c r="Y1102" s="89"/>
      <c r="Z1102" s="89"/>
      <c r="AA1102" s="89"/>
      <c r="AB1102" s="89"/>
      <c r="AC1102" s="89"/>
      <c r="AD1102" s="89"/>
      <c r="AE1102" s="89"/>
      <c r="AF1102" s="89"/>
      <c r="AG1102" s="89"/>
      <c r="AH1102" s="89"/>
      <c r="AI1102" s="71"/>
      <c r="AJ1102" s="71"/>
      <c r="AK1102" s="71"/>
      <c r="AL1102" s="26" t="str">
        <f t="shared" si="63"/>
        <v/>
      </c>
      <c r="AM1102" s="26" t="str">
        <f t="shared" si="64"/>
        <v/>
      </c>
      <c r="AN1102" s="24" t="str">
        <f t="shared" si="65"/>
        <v/>
      </c>
    </row>
    <row r="1103" spans="1:40">
      <c r="A1103" s="80">
        <v>1102</v>
      </c>
      <c r="B1103" s="89"/>
      <c r="C1103" s="96"/>
      <c r="D1103" s="89"/>
      <c r="E1103" s="89"/>
      <c r="F1103" s="89"/>
      <c r="G1103" s="89"/>
      <c r="H1103" s="89"/>
      <c r="I1103" s="89"/>
      <c r="J1103" s="89"/>
      <c r="K1103" s="89"/>
      <c r="L1103" s="89"/>
      <c r="M1103" s="89"/>
      <c r="N1103" s="89"/>
      <c r="O1103" s="89"/>
      <c r="P1103" s="89"/>
      <c r="Q1103" s="89"/>
      <c r="R1103" s="89"/>
      <c r="S1103" s="89"/>
      <c r="T1103" s="89"/>
      <c r="U1103" s="89"/>
      <c r="V1103" s="89"/>
      <c r="W1103" s="89"/>
      <c r="X1103" s="89"/>
      <c r="Y1103" s="89"/>
      <c r="Z1103" s="89"/>
      <c r="AA1103" s="89"/>
      <c r="AB1103" s="89"/>
      <c r="AC1103" s="89"/>
      <c r="AD1103" s="89"/>
      <c r="AE1103" s="89"/>
      <c r="AF1103" s="89"/>
      <c r="AG1103" s="89"/>
      <c r="AH1103" s="89"/>
      <c r="AI1103" s="71"/>
      <c r="AJ1103" s="71"/>
      <c r="AK1103" s="71"/>
      <c r="AL1103" s="26" t="str">
        <f t="shared" si="63"/>
        <v/>
      </c>
      <c r="AM1103" s="26" t="str">
        <f t="shared" si="64"/>
        <v/>
      </c>
      <c r="AN1103" s="24" t="str">
        <f t="shared" si="65"/>
        <v/>
      </c>
    </row>
    <row r="1104" spans="1:40">
      <c r="A1104" s="80">
        <v>1103</v>
      </c>
      <c r="B1104" s="89"/>
      <c r="C1104" s="96"/>
      <c r="D1104" s="89"/>
      <c r="E1104" s="89"/>
      <c r="F1104" s="89"/>
      <c r="G1104" s="89"/>
      <c r="H1104" s="89"/>
      <c r="I1104" s="89"/>
      <c r="J1104" s="89"/>
      <c r="K1104" s="89"/>
      <c r="L1104" s="89"/>
      <c r="M1104" s="89"/>
      <c r="N1104" s="89"/>
      <c r="O1104" s="89"/>
      <c r="P1104" s="89"/>
      <c r="Q1104" s="89"/>
      <c r="R1104" s="89"/>
      <c r="S1104" s="89"/>
      <c r="T1104" s="89"/>
      <c r="U1104" s="89"/>
      <c r="V1104" s="89"/>
      <c r="W1104" s="89"/>
      <c r="X1104" s="89"/>
      <c r="Y1104" s="89"/>
      <c r="Z1104" s="89"/>
      <c r="AA1104" s="89"/>
      <c r="AB1104" s="89"/>
      <c r="AC1104" s="89"/>
      <c r="AD1104" s="89"/>
      <c r="AE1104" s="89"/>
      <c r="AF1104" s="89"/>
      <c r="AG1104" s="89"/>
      <c r="AH1104" s="89"/>
      <c r="AI1104" s="71"/>
      <c r="AJ1104" s="71"/>
      <c r="AK1104" s="71"/>
      <c r="AL1104" s="26" t="str">
        <f t="shared" si="63"/>
        <v/>
      </c>
      <c r="AM1104" s="26" t="str">
        <f t="shared" si="64"/>
        <v/>
      </c>
      <c r="AN1104" s="24" t="str">
        <f t="shared" si="65"/>
        <v/>
      </c>
    </row>
    <row r="1105" spans="1:40">
      <c r="A1105" s="80">
        <v>1104</v>
      </c>
      <c r="B1105" s="89"/>
      <c r="C1105" s="96"/>
      <c r="D1105" s="89"/>
      <c r="E1105" s="89"/>
      <c r="F1105" s="89"/>
      <c r="G1105" s="89"/>
      <c r="H1105" s="89"/>
      <c r="I1105" s="89"/>
      <c r="J1105" s="89"/>
      <c r="K1105" s="89"/>
      <c r="L1105" s="89"/>
      <c r="M1105" s="89"/>
      <c r="N1105" s="89"/>
      <c r="O1105" s="89"/>
      <c r="P1105" s="89"/>
      <c r="Q1105" s="89"/>
      <c r="R1105" s="89"/>
      <c r="S1105" s="89"/>
      <c r="T1105" s="89"/>
      <c r="U1105" s="89"/>
      <c r="V1105" s="89"/>
      <c r="W1105" s="89"/>
      <c r="X1105" s="89"/>
      <c r="Y1105" s="89"/>
      <c r="Z1105" s="89"/>
      <c r="AA1105" s="89"/>
      <c r="AB1105" s="89"/>
      <c r="AC1105" s="89"/>
      <c r="AD1105" s="89"/>
      <c r="AE1105" s="89"/>
      <c r="AF1105" s="89"/>
      <c r="AG1105" s="89"/>
      <c r="AH1105" s="89"/>
      <c r="AI1105" s="71"/>
      <c r="AJ1105" s="71"/>
      <c r="AK1105" s="71"/>
      <c r="AL1105" s="26" t="str">
        <f t="shared" si="63"/>
        <v/>
      </c>
      <c r="AM1105" s="26" t="str">
        <f t="shared" si="64"/>
        <v/>
      </c>
      <c r="AN1105" s="24" t="str">
        <f t="shared" si="65"/>
        <v/>
      </c>
    </row>
    <row r="1106" spans="1:40">
      <c r="A1106" s="80">
        <v>1105</v>
      </c>
      <c r="B1106" s="89"/>
      <c r="C1106" s="96"/>
      <c r="D1106" s="89"/>
      <c r="E1106" s="89"/>
      <c r="F1106" s="89"/>
      <c r="G1106" s="89"/>
      <c r="H1106" s="89"/>
      <c r="I1106" s="89"/>
      <c r="J1106" s="89"/>
      <c r="K1106" s="89"/>
      <c r="L1106" s="89"/>
      <c r="M1106" s="89"/>
      <c r="N1106" s="89"/>
      <c r="O1106" s="89"/>
      <c r="P1106" s="89"/>
      <c r="Q1106" s="89"/>
      <c r="R1106" s="89"/>
      <c r="S1106" s="89"/>
      <c r="T1106" s="89"/>
      <c r="U1106" s="89"/>
      <c r="V1106" s="89"/>
      <c r="W1106" s="89"/>
      <c r="X1106" s="89"/>
      <c r="Y1106" s="89"/>
      <c r="Z1106" s="89"/>
      <c r="AA1106" s="89"/>
      <c r="AB1106" s="89"/>
      <c r="AC1106" s="89"/>
      <c r="AD1106" s="89"/>
      <c r="AE1106" s="89"/>
      <c r="AF1106" s="89"/>
      <c r="AG1106" s="89"/>
      <c r="AH1106" s="89"/>
      <c r="AI1106" s="71"/>
      <c r="AJ1106" s="71"/>
      <c r="AK1106" s="71"/>
      <c r="AL1106" s="26" t="str">
        <f t="shared" si="63"/>
        <v/>
      </c>
      <c r="AM1106" s="26" t="str">
        <f t="shared" si="64"/>
        <v/>
      </c>
      <c r="AN1106" s="24" t="str">
        <f t="shared" si="65"/>
        <v/>
      </c>
    </row>
    <row r="1107" spans="1:40">
      <c r="A1107" s="80">
        <v>1106</v>
      </c>
      <c r="B1107" s="89"/>
      <c r="C1107" s="96"/>
      <c r="D1107" s="89"/>
      <c r="E1107" s="89"/>
      <c r="F1107" s="89"/>
      <c r="G1107" s="89"/>
      <c r="H1107" s="89"/>
      <c r="I1107" s="89"/>
      <c r="J1107" s="89"/>
      <c r="K1107" s="89"/>
      <c r="L1107" s="89"/>
      <c r="M1107" s="89"/>
      <c r="N1107" s="89"/>
      <c r="O1107" s="89"/>
      <c r="P1107" s="89"/>
      <c r="Q1107" s="89"/>
      <c r="R1107" s="89"/>
      <c r="S1107" s="89"/>
      <c r="T1107" s="89"/>
      <c r="U1107" s="89"/>
      <c r="V1107" s="89"/>
      <c r="W1107" s="89"/>
      <c r="X1107" s="89"/>
      <c r="Y1107" s="89"/>
      <c r="Z1107" s="89"/>
      <c r="AA1107" s="89"/>
      <c r="AB1107" s="89"/>
      <c r="AC1107" s="89"/>
      <c r="AD1107" s="89"/>
      <c r="AE1107" s="89"/>
      <c r="AF1107" s="89"/>
      <c r="AG1107" s="89"/>
      <c r="AH1107" s="89"/>
      <c r="AI1107" s="71"/>
      <c r="AJ1107" s="71"/>
      <c r="AK1107" s="71"/>
      <c r="AL1107" s="26" t="str">
        <f t="shared" si="63"/>
        <v/>
      </c>
      <c r="AM1107" s="26" t="str">
        <f t="shared" si="64"/>
        <v/>
      </c>
      <c r="AN1107" s="24" t="str">
        <f t="shared" si="65"/>
        <v/>
      </c>
    </row>
    <row r="1108" spans="1:40">
      <c r="A1108" s="80">
        <v>1107</v>
      </c>
      <c r="B1108" s="89"/>
      <c r="C1108" s="96"/>
      <c r="D1108" s="89"/>
      <c r="E1108" s="89"/>
      <c r="F1108" s="89"/>
      <c r="G1108" s="89"/>
      <c r="H1108" s="89"/>
      <c r="I1108" s="89"/>
      <c r="J1108" s="89"/>
      <c r="K1108" s="89"/>
      <c r="L1108" s="89"/>
      <c r="M1108" s="89"/>
      <c r="N1108" s="89"/>
      <c r="O1108" s="89"/>
      <c r="P1108" s="89"/>
      <c r="Q1108" s="89"/>
      <c r="R1108" s="89"/>
      <c r="S1108" s="89"/>
      <c r="T1108" s="89"/>
      <c r="U1108" s="89"/>
      <c r="V1108" s="89"/>
      <c r="W1108" s="89"/>
      <c r="X1108" s="89"/>
      <c r="Y1108" s="89"/>
      <c r="Z1108" s="89"/>
      <c r="AA1108" s="89"/>
      <c r="AB1108" s="89"/>
      <c r="AC1108" s="89"/>
      <c r="AD1108" s="89"/>
      <c r="AE1108" s="89"/>
      <c r="AF1108" s="89"/>
      <c r="AG1108" s="89"/>
      <c r="AH1108" s="89"/>
      <c r="AI1108" s="71"/>
      <c r="AJ1108" s="71"/>
      <c r="AK1108" s="71"/>
      <c r="AL1108" s="26" t="str">
        <f t="shared" si="63"/>
        <v/>
      </c>
      <c r="AM1108" s="26" t="str">
        <f t="shared" si="64"/>
        <v/>
      </c>
      <c r="AN1108" s="24" t="str">
        <f t="shared" si="65"/>
        <v/>
      </c>
    </row>
    <row r="1109" spans="1:40">
      <c r="A1109" s="80">
        <v>1108</v>
      </c>
      <c r="B1109" s="89"/>
      <c r="C1109" s="96"/>
      <c r="D1109" s="89"/>
      <c r="E1109" s="89"/>
      <c r="F1109" s="89"/>
      <c r="G1109" s="89"/>
      <c r="H1109" s="89"/>
      <c r="I1109" s="89"/>
      <c r="J1109" s="89"/>
      <c r="K1109" s="89"/>
      <c r="L1109" s="89"/>
      <c r="M1109" s="89"/>
      <c r="N1109" s="89"/>
      <c r="O1109" s="89"/>
      <c r="P1109" s="89"/>
      <c r="Q1109" s="89"/>
      <c r="R1109" s="89"/>
      <c r="S1109" s="89"/>
      <c r="T1109" s="89"/>
      <c r="U1109" s="89"/>
      <c r="V1109" s="89"/>
      <c r="W1109" s="89"/>
      <c r="X1109" s="89"/>
      <c r="Y1109" s="89"/>
      <c r="Z1109" s="89"/>
      <c r="AA1109" s="89"/>
      <c r="AB1109" s="89"/>
      <c r="AC1109" s="89"/>
      <c r="AD1109" s="89"/>
      <c r="AE1109" s="89"/>
      <c r="AF1109" s="89"/>
      <c r="AG1109" s="89"/>
      <c r="AH1109" s="89"/>
      <c r="AI1109" s="71"/>
      <c r="AJ1109" s="71"/>
      <c r="AK1109" s="71"/>
      <c r="AL1109" s="26" t="str">
        <f t="shared" si="63"/>
        <v/>
      </c>
      <c r="AM1109" s="26" t="str">
        <f t="shared" si="64"/>
        <v/>
      </c>
      <c r="AN1109" s="24" t="str">
        <f t="shared" si="65"/>
        <v/>
      </c>
    </row>
    <row r="1110" spans="1:40">
      <c r="A1110" s="80">
        <v>1109</v>
      </c>
      <c r="B1110" s="89"/>
      <c r="C1110" s="96"/>
      <c r="D1110" s="89"/>
      <c r="E1110" s="89"/>
      <c r="F1110" s="89"/>
      <c r="G1110" s="89"/>
      <c r="H1110" s="89"/>
      <c r="I1110" s="89"/>
      <c r="J1110" s="89"/>
      <c r="K1110" s="89"/>
      <c r="L1110" s="89"/>
      <c r="M1110" s="89"/>
      <c r="N1110" s="89"/>
      <c r="O1110" s="89"/>
      <c r="P1110" s="89"/>
      <c r="Q1110" s="89"/>
      <c r="R1110" s="89"/>
      <c r="S1110" s="89"/>
      <c r="T1110" s="89"/>
      <c r="U1110" s="89"/>
      <c r="V1110" s="89"/>
      <c r="W1110" s="89"/>
      <c r="X1110" s="89"/>
      <c r="Y1110" s="89"/>
      <c r="Z1110" s="89"/>
      <c r="AA1110" s="89"/>
      <c r="AB1110" s="89"/>
      <c r="AC1110" s="89"/>
      <c r="AD1110" s="89"/>
      <c r="AE1110" s="89"/>
      <c r="AF1110" s="89"/>
      <c r="AG1110" s="89"/>
      <c r="AH1110" s="89"/>
      <c r="AI1110" s="71"/>
      <c r="AJ1110" s="71"/>
      <c r="AK1110" s="71"/>
      <c r="AL1110" s="26" t="str">
        <f t="shared" si="63"/>
        <v/>
      </c>
      <c r="AM1110" s="26" t="str">
        <f t="shared" si="64"/>
        <v/>
      </c>
      <c r="AN1110" s="24" t="str">
        <f t="shared" si="65"/>
        <v/>
      </c>
    </row>
    <row r="1111" spans="1:40">
      <c r="A1111" s="80">
        <v>1110</v>
      </c>
      <c r="B1111" s="89"/>
      <c r="C1111" s="96"/>
      <c r="D1111" s="89"/>
      <c r="E1111" s="89"/>
      <c r="F1111" s="89"/>
      <c r="G1111" s="89"/>
      <c r="H1111" s="89"/>
      <c r="I1111" s="89"/>
      <c r="J1111" s="89"/>
      <c r="K1111" s="89"/>
      <c r="L1111" s="89"/>
      <c r="M1111" s="89"/>
      <c r="N1111" s="89"/>
      <c r="O1111" s="89"/>
      <c r="P1111" s="89"/>
      <c r="Q1111" s="89"/>
      <c r="R1111" s="89"/>
      <c r="S1111" s="89"/>
      <c r="T1111" s="89"/>
      <c r="U1111" s="89"/>
      <c r="V1111" s="89"/>
      <c r="W1111" s="89"/>
      <c r="X1111" s="89"/>
      <c r="Y1111" s="89"/>
      <c r="Z1111" s="89"/>
      <c r="AA1111" s="89"/>
      <c r="AB1111" s="89"/>
      <c r="AC1111" s="89"/>
      <c r="AD1111" s="89"/>
      <c r="AE1111" s="89"/>
      <c r="AF1111" s="89"/>
      <c r="AG1111" s="89"/>
      <c r="AH1111" s="89"/>
      <c r="AI1111" s="71"/>
      <c r="AJ1111" s="71"/>
      <c r="AK1111" s="71"/>
      <c r="AL1111" s="26" t="str">
        <f t="shared" si="63"/>
        <v/>
      </c>
      <c r="AM1111" s="26" t="str">
        <f t="shared" si="64"/>
        <v/>
      </c>
      <c r="AN1111" s="24" t="str">
        <f t="shared" si="65"/>
        <v/>
      </c>
    </row>
    <row r="1112" spans="1:40">
      <c r="A1112" s="80">
        <v>1111</v>
      </c>
      <c r="B1112" s="89"/>
      <c r="C1112" s="96"/>
      <c r="D1112" s="89"/>
      <c r="E1112" s="89"/>
      <c r="F1112" s="89"/>
      <c r="G1112" s="89"/>
      <c r="H1112" s="89"/>
      <c r="I1112" s="89"/>
      <c r="J1112" s="89"/>
      <c r="K1112" s="89"/>
      <c r="L1112" s="89"/>
      <c r="M1112" s="89"/>
      <c r="N1112" s="89"/>
      <c r="O1112" s="89"/>
      <c r="P1112" s="89"/>
      <c r="Q1112" s="89"/>
      <c r="R1112" s="89"/>
      <c r="S1112" s="89"/>
      <c r="T1112" s="89"/>
      <c r="U1112" s="89"/>
      <c r="V1112" s="89"/>
      <c r="W1112" s="89"/>
      <c r="X1112" s="89"/>
      <c r="Y1112" s="89"/>
      <c r="Z1112" s="89"/>
      <c r="AA1112" s="89"/>
      <c r="AB1112" s="89"/>
      <c r="AC1112" s="89"/>
      <c r="AD1112" s="89"/>
      <c r="AE1112" s="89"/>
      <c r="AF1112" s="89"/>
      <c r="AG1112" s="89"/>
      <c r="AH1112" s="89"/>
      <c r="AI1112" s="71"/>
      <c r="AJ1112" s="71"/>
      <c r="AK1112" s="71"/>
      <c r="AL1112" s="26" t="str">
        <f t="shared" si="63"/>
        <v/>
      </c>
      <c r="AM1112" s="26" t="str">
        <f t="shared" si="64"/>
        <v/>
      </c>
      <c r="AN1112" s="24" t="str">
        <f t="shared" si="65"/>
        <v/>
      </c>
    </row>
    <row r="1113" spans="1:40">
      <c r="A1113" s="80">
        <v>1112</v>
      </c>
      <c r="B1113" s="89"/>
      <c r="C1113" s="96"/>
      <c r="D1113" s="89"/>
      <c r="E1113" s="89"/>
      <c r="F1113" s="89"/>
      <c r="G1113" s="89"/>
      <c r="H1113" s="89"/>
      <c r="I1113" s="89"/>
      <c r="J1113" s="89"/>
      <c r="K1113" s="89"/>
      <c r="L1113" s="89"/>
      <c r="M1113" s="89"/>
      <c r="N1113" s="89"/>
      <c r="O1113" s="89"/>
      <c r="P1113" s="89"/>
      <c r="Q1113" s="89"/>
      <c r="R1113" s="89"/>
      <c r="S1113" s="89"/>
      <c r="T1113" s="89"/>
      <c r="U1113" s="89"/>
      <c r="V1113" s="89"/>
      <c r="W1113" s="89"/>
      <c r="X1113" s="89"/>
      <c r="Y1113" s="89"/>
      <c r="Z1113" s="89"/>
      <c r="AA1113" s="89"/>
      <c r="AB1113" s="89"/>
      <c r="AC1113" s="89"/>
      <c r="AD1113" s="89"/>
      <c r="AE1113" s="89"/>
      <c r="AF1113" s="89"/>
      <c r="AG1113" s="89"/>
      <c r="AH1113" s="89"/>
      <c r="AI1113" s="71"/>
      <c r="AJ1113" s="71"/>
      <c r="AK1113" s="71"/>
      <c r="AL1113" s="26" t="str">
        <f t="shared" si="63"/>
        <v/>
      </c>
      <c r="AM1113" s="26" t="str">
        <f t="shared" si="64"/>
        <v/>
      </c>
      <c r="AN1113" s="24" t="str">
        <f t="shared" si="65"/>
        <v/>
      </c>
    </row>
    <row r="1114" spans="1:40">
      <c r="A1114" s="80">
        <v>1113</v>
      </c>
      <c r="B1114" s="89"/>
      <c r="C1114" s="96"/>
      <c r="D1114" s="89"/>
      <c r="E1114" s="89"/>
      <c r="F1114" s="89"/>
      <c r="G1114" s="89"/>
      <c r="H1114" s="89"/>
      <c r="I1114" s="89"/>
      <c r="J1114" s="89"/>
      <c r="K1114" s="89"/>
      <c r="L1114" s="89"/>
      <c r="M1114" s="89"/>
      <c r="N1114" s="89"/>
      <c r="O1114" s="89"/>
      <c r="P1114" s="89"/>
      <c r="Q1114" s="89"/>
      <c r="R1114" s="89"/>
      <c r="S1114" s="89"/>
      <c r="T1114" s="89"/>
      <c r="U1114" s="89"/>
      <c r="V1114" s="89"/>
      <c r="W1114" s="89"/>
      <c r="X1114" s="89"/>
      <c r="Y1114" s="89"/>
      <c r="Z1114" s="89"/>
      <c r="AA1114" s="89"/>
      <c r="AB1114" s="89"/>
      <c r="AC1114" s="89"/>
      <c r="AD1114" s="89"/>
      <c r="AE1114" s="89"/>
      <c r="AF1114" s="89"/>
      <c r="AG1114" s="89"/>
      <c r="AH1114" s="89"/>
      <c r="AI1114" s="71"/>
      <c r="AJ1114" s="71"/>
      <c r="AK1114" s="71"/>
      <c r="AL1114" s="26" t="str">
        <f t="shared" si="63"/>
        <v/>
      </c>
      <c r="AM1114" s="26" t="str">
        <f t="shared" si="64"/>
        <v/>
      </c>
      <c r="AN1114" s="24" t="str">
        <f t="shared" si="65"/>
        <v/>
      </c>
    </row>
    <row r="1115" spans="1:40">
      <c r="A1115" s="80">
        <v>1114</v>
      </c>
      <c r="B1115" s="89"/>
      <c r="C1115" s="96"/>
      <c r="D1115" s="89"/>
      <c r="E1115" s="89"/>
      <c r="F1115" s="89"/>
      <c r="G1115" s="89"/>
      <c r="H1115" s="89"/>
      <c r="I1115" s="89"/>
      <c r="J1115" s="89"/>
      <c r="K1115" s="89"/>
      <c r="L1115" s="89"/>
      <c r="M1115" s="89"/>
      <c r="N1115" s="89"/>
      <c r="O1115" s="89"/>
      <c r="P1115" s="89"/>
      <c r="Q1115" s="89"/>
      <c r="R1115" s="89"/>
      <c r="S1115" s="89"/>
      <c r="T1115" s="89"/>
      <c r="U1115" s="89"/>
      <c r="V1115" s="89"/>
      <c r="W1115" s="89"/>
      <c r="X1115" s="89"/>
      <c r="Y1115" s="89"/>
      <c r="Z1115" s="89"/>
      <c r="AA1115" s="89"/>
      <c r="AB1115" s="89"/>
      <c r="AC1115" s="89"/>
      <c r="AD1115" s="89"/>
      <c r="AE1115" s="89"/>
      <c r="AF1115" s="89"/>
      <c r="AG1115" s="89"/>
      <c r="AH1115" s="89"/>
      <c r="AI1115" s="71"/>
      <c r="AJ1115" s="71"/>
      <c r="AK1115" s="71"/>
      <c r="AL1115" s="26" t="str">
        <f t="shared" si="63"/>
        <v/>
      </c>
      <c r="AM1115" s="26" t="str">
        <f t="shared" si="64"/>
        <v/>
      </c>
      <c r="AN1115" s="24" t="str">
        <f t="shared" si="65"/>
        <v/>
      </c>
    </row>
    <row r="1116" spans="1:40">
      <c r="A1116" s="80">
        <v>1115</v>
      </c>
      <c r="B1116" s="89"/>
      <c r="C1116" s="96"/>
      <c r="D1116" s="89"/>
      <c r="E1116" s="89"/>
      <c r="F1116" s="89"/>
      <c r="G1116" s="89"/>
      <c r="H1116" s="89"/>
      <c r="I1116" s="89"/>
      <c r="J1116" s="89"/>
      <c r="K1116" s="89"/>
      <c r="L1116" s="89"/>
      <c r="M1116" s="89"/>
      <c r="N1116" s="89"/>
      <c r="O1116" s="89"/>
      <c r="P1116" s="89"/>
      <c r="Q1116" s="89"/>
      <c r="R1116" s="89"/>
      <c r="S1116" s="89"/>
      <c r="T1116" s="89"/>
      <c r="U1116" s="89"/>
      <c r="V1116" s="89"/>
      <c r="W1116" s="89"/>
      <c r="X1116" s="89"/>
      <c r="Y1116" s="89"/>
      <c r="Z1116" s="89"/>
      <c r="AA1116" s="89"/>
      <c r="AB1116" s="89"/>
      <c r="AC1116" s="89"/>
      <c r="AD1116" s="89"/>
      <c r="AE1116" s="89"/>
      <c r="AF1116" s="89"/>
      <c r="AG1116" s="89"/>
      <c r="AH1116" s="89"/>
      <c r="AI1116" s="71"/>
      <c r="AJ1116" s="71"/>
      <c r="AK1116" s="71"/>
      <c r="AL1116" s="26" t="str">
        <f t="shared" si="63"/>
        <v/>
      </c>
      <c r="AM1116" s="26" t="str">
        <f t="shared" si="64"/>
        <v/>
      </c>
      <c r="AN1116" s="24" t="str">
        <f t="shared" si="65"/>
        <v/>
      </c>
    </row>
    <row r="1117" spans="1:40">
      <c r="A1117" s="80">
        <v>1116</v>
      </c>
      <c r="B1117" s="89"/>
      <c r="C1117" s="96"/>
      <c r="D1117" s="89"/>
      <c r="E1117" s="89"/>
      <c r="F1117" s="89"/>
      <c r="G1117" s="89"/>
      <c r="H1117" s="89"/>
      <c r="I1117" s="89"/>
      <c r="J1117" s="89"/>
      <c r="K1117" s="89"/>
      <c r="L1117" s="89"/>
      <c r="M1117" s="89"/>
      <c r="N1117" s="89"/>
      <c r="O1117" s="89"/>
      <c r="P1117" s="89"/>
      <c r="Q1117" s="89"/>
      <c r="R1117" s="89"/>
      <c r="S1117" s="89"/>
      <c r="T1117" s="89"/>
      <c r="U1117" s="89"/>
      <c r="V1117" s="89"/>
      <c r="W1117" s="89"/>
      <c r="X1117" s="89"/>
      <c r="Y1117" s="89"/>
      <c r="Z1117" s="89"/>
      <c r="AA1117" s="89"/>
      <c r="AB1117" s="89"/>
      <c r="AC1117" s="89"/>
      <c r="AD1117" s="89"/>
      <c r="AE1117" s="89"/>
      <c r="AF1117" s="89"/>
      <c r="AG1117" s="89"/>
      <c r="AH1117" s="89"/>
      <c r="AI1117" s="71"/>
      <c r="AJ1117" s="71"/>
      <c r="AK1117" s="71"/>
      <c r="AL1117" s="26" t="str">
        <f t="shared" si="63"/>
        <v/>
      </c>
      <c r="AM1117" s="26" t="str">
        <f t="shared" si="64"/>
        <v/>
      </c>
      <c r="AN1117" s="24" t="str">
        <f t="shared" si="65"/>
        <v/>
      </c>
    </row>
    <row r="1118" spans="1:40">
      <c r="A1118" s="80">
        <v>1117</v>
      </c>
      <c r="B1118" s="89"/>
      <c r="C1118" s="96"/>
      <c r="D1118" s="89"/>
      <c r="E1118" s="89"/>
      <c r="F1118" s="89"/>
      <c r="G1118" s="89"/>
      <c r="H1118" s="89"/>
      <c r="I1118" s="89"/>
      <c r="J1118" s="89"/>
      <c r="K1118" s="89"/>
      <c r="L1118" s="89"/>
      <c r="M1118" s="89"/>
      <c r="N1118" s="89"/>
      <c r="O1118" s="89"/>
      <c r="P1118" s="89"/>
      <c r="Q1118" s="89"/>
      <c r="R1118" s="89"/>
      <c r="S1118" s="89"/>
      <c r="T1118" s="89"/>
      <c r="U1118" s="89"/>
      <c r="V1118" s="89"/>
      <c r="W1118" s="89"/>
      <c r="X1118" s="89"/>
      <c r="Y1118" s="89"/>
      <c r="Z1118" s="89"/>
      <c r="AA1118" s="89"/>
      <c r="AB1118" s="89"/>
      <c r="AC1118" s="89"/>
      <c r="AD1118" s="89"/>
      <c r="AE1118" s="89"/>
      <c r="AF1118" s="89"/>
      <c r="AG1118" s="89"/>
      <c r="AH1118" s="89"/>
      <c r="AI1118" s="71"/>
      <c r="AJ1118" s="71"/>
      <c r="AK1118" s="71"/>
      <c r="AL1118" s="26" t="str">
        <f t="shared" si="63"/>
        <v/>
      </c>
      <c r="AM1118" s="26" t="str">
        <f t="shared" si="64"/>
        <v/>
      </c>
      <c r="AN1118" s="24" t="str">
        <f t="shared" si="65"/>
        <v/>
      </c>
    </row>
    <row r="1119" spans="1:40">
      <c r="A1119" s="80">
        <v>1118</v>
      </c>
      <c r="B1119" s="89"/>
      <c r="C1119" s="96"/>
      <c r="D1119" s="89"/>
      <c r="E1119" s="89"/>
      <c r="F1119" s="89"/>
      <c r="G1119" s="89"/>
      <c r="H1119" s="89"/>
      <c r="I1119" s="89"/>
      <c r="J1119" s="89"/>
      <c r="K1119" s="89"/>
      <c r="L1119" s="89"/>
      <c r="M1119" s="89"/>
      <c r="N1119" s="89"/>
      <c r="O1119" s="89"/>
      <c r="P1119" s="89"/>
      <c r="Q1119" s="89"/>
      <c r="R1119" s="89"/>
      <c r="S1119" s="89"/>
      <c r="T1119" s="89"/>
      <c r="U1119" s="89"/>
      <c r="V1119" s="89"/>
      <c r="W1119" s="89"/>
      <c r="X1119" s="89"/>
      <c r="Y1119" s="89"/>
      <c r="Z1119" s="89"/>
      <c r="AA1119" s="89"/>
      <c r="AB1119" s="89"/>
      <c r="AC1119" s="89"/>
      <c r="AD1119" s="89"/>
      <c r="AE1119" s="89"/>
      <c r="AF1119" s="89"/>
      <c r="AG1119" s="89"/>
      <c r="AH1119" s="89"/>
      <c r="AI1119" s="71"/>
      <c r="AJ1119" s="71"/>
      <c r="AK1119" s="71"/>
      <c r="AL1119" s="26" t="str">
        <f t="shared" si="63"/>
        <v/>
      </c>
      <c r="AM1119" s="26" t="str">
        <f t="shared" si="64"/>
        <v/>
      </c>
      <c r="AN1119" s="24" t="str">
        <f t="shared" si="65"/>
        <v/>
      </c>
    </row>
    <row r="1120" spans="1:40">
      <c r="A1120" s="80">
        <v>1119</v>
      </c>
      <c r="B1120" s="89"/>
      <c r="C1120" s="96"/>
      <c r="D1120" s="89"/>
      <c r="E1120" s="89"/>
      <c r="F1120" s="89"/>
      <c r="G1120" s="89"/>
      <c r="H1120" s="89"/>
      <c r="I1120" s="89"/>
      <c r="J1120" s="89"/>
      <c r="K1120" s="89"/>
      <c r="L1120" s="89"/>
      <c r="M1120" s="89"/>
      <c r="N1120" s="89"/>
      <c r="O1120" s="89"/>
      <c r="P1120" s="89"/>
      <c r="Q1120" s="89"/>
      <c r="R1120" s="89"/>
      <c r="S1120" s="89"/>
      <c r="T1120" s="89"/>
      <c r="U1120" s="89"/>
      <c r="V1120" s="89"/>
      <c r="W1120" s="89"/>
      <c r="X1120" s="89"/>
      <c r="Y1120" s="89"/>
      <c r="Z1120" s="89"/>
      <c r="AA1120" s="89"/>
      <c r="AB1120" s="89"/>
      <c r="AC1120" s="89"/>
      <c r="AD1120" s="89"/>
      <c r="AE1120" s="89"/>
      <c r="AF1120" s="89"/>
      <c r="AG1120" s="89"/>
      <c r="AH1120" s="89"/>
      <c r="AI1120" s="71"/>
      <c r="AJ1120" s="71"/>
      <c r="AK1120" s="71"/>
      <c r="AL1120" s="26" t="str">
        <f t="shared" si="63"/>
        <v/>
      </c>
      <c r="AM1120" s="26" t="str">
        <f t="shared" si="64"/>
        <v/>
      </c>
      <c r="AN1120" s="24" t="str">
        <f t="shared" si="65"/>
        <v/>
      </c>
    </row>
    <row r="1121" spans="1:40">
      <c r="A1121" s="80">
        <v>1120</v>
      </c>
      <c r="B1121" s="89"/>
      <c r="C1121" s="96"/>
      <c r="D1121" s="89"/>
      <c r="E1121" s="89"/>
      <c r="F1121" s="89"/>
      <c r="G1121" s="89"/>
      <c r="H1121" s="89"/>
      <c r="I1121" s="89"/>
      <c r="J1121" s="89"/>
      <c r="K1121" s="89"/>
      <c r="L1121" s="89"/>
      <c r="M1121" s="89"/>
      <c r="N1121" s="89"/>
      <c r="O1121" s="89"/>
      <c r="P1121" s="89"/>
      <c r="Q1121" s="89"/>
      <c r="R1121" s="89"/>
      <c r="S1121" s="89"/>
      <c r="T1121" s="89"/>
      <c r="U1121" s="89"/>
      <c r="V1121" s="89"/>
      <c r="W1121" s="89"/>
      <c r="X1121" s="89"/>
      <c r="Y1121" s="89"/>
      <c r="Z1121" s="89"/>
      <c r="AA1121" s="89"/>
      <c r="AB1121" s="89"/>
      <c r="AC1121" s="89"/>
      <c r="AD1121" s="89"/>
      <c r="AE1121" s="89"/>
      <c r="AF1121" s="89"/>
      <c r="AG1121" s="89"/>
      <c r="AH1121" s="89"/>
      <c r="AI1121" s="71"/>
      <c r="AJ1121" s="71"/>
      <c r="AK1121" s="71"/>
      <c r="AL1121" s="26" t="str">
        <f t="shared" si="63"/>
        <v/>
      </c>
      <c r="AM1121" s="26" t="str">
        <f t="shared" si="64"/>
        <v/>
      </c>
      <c r="AN1121" s="24" t="str">
        <f t="shared" si="65"/>
        <v/>
      </c>
    </row>
    <row r="1122" spans="1:40">
      <c r="A1122" s="80">
        <v>1121</v>
      </c>
      <c r="B1122" s="89"/>
      <c r="C1122" s="96"/>
      <c r="D1122" s="89"/>
      <c r="E1122" s="89"/>
      <c r="F1122" s="89"/>
      <c r="G1122" s="89"/>
      <c r="H1122" s="89"/>
      <c r="I1122" s="89"/>
      <c r="J1122" s="89"/>
      <c r="K1122" s="89"/>
      <c r="L1122" s="89"/>
      <c r="M1122" s="89"/>
      <c r="N1122" s="89"/>
      <c r="O1122" s="89"/>
      <c r="P1122" s="89"/>
      <c r="Q1122" s="89"/>
      <c r="R1122" s="89"/>
      <c r="S1122" s="89"/>
      <c r="T1122" s="89"/>
      <c r="U1122" s="89"/>
      <c r="V1122" s="89"/>
      <c r="W1122" s="89"/>
      <c r="X1122" s="89"/>
      <c r="Y1122" s="89"/>
      <c r="Z1122" s="89"/>
      <c r="AA1122" s="89"/>
      <c r="AB1122" s="89"/>
      <c r="AC1122" s="89"/>
      <c r="AD1122" s="89"/>
      <c r="AE1122" s="89"/>
      <c r="AF1122" s="89"/>
      <c r="AG1122" s="89"/>
      <c r="AH1122" s="89"/>
      <c r="AI1122" s="71"/>
      <c r="AJ1122" s="71"/>
      <c r="AK1122" s="71"/>
      <c r="AL1122" s="26" t="str">
        <f t="shared" si="63"/>
        <v/>
      </c>
      <c r="AM1122" s="26" t="str">
        <f t="shared" si="64"/>
        <v/>
      </c>
      <c r="AN1122" s="24" t="str">
        <f t="shared" si="65"/>
        <v/>
      </c>
    </row>
    <row r="1123" spans="1:40">
      <c r="A1123" s="80">
        <v>1122</v>
      </c>
      <c r="B1123" s="89"/>
      <c r="C1123" s="96"/>
      <c r="D1123" s="89"/>
      <c r="E1123" s="89"/>
      <c r="F1123" s="89"/>
      <c r="G1123" s="89"/>
      <c r="H1123" s="89"/>
      <c r="I1123" s="89"/>
      <c r="J1123" s="89"/>
      <c r="K1123" s="89"/>
      <c r="L1123" s="89"/>
      <c r="M1123" s="89"/>
      <c r="N1123" s="89"/>
      <c r="O1123" s="89"/>
      <c r="P1123" s="89"/>
      <c r="Q1123" s="89"/>
      <c r="R1123" s="89"/>
      <c r="S1123" s="89"/>
      <c r="T1123" s="89"/>
      <c r="U1123" s="89"/>
      <c r="V1123" s="89"/>
      <c r="W1123" s="89"/>
      <c r="X1123" s="89"/>
      <c r="Y1123" s="89"/>
      <c r="Z1123" s="89"/>
      <c r="AA1123" s="89"/>
      <c r="AB1123" s="89"/>
      <c r="AC1123" s="89"/>
      <c r="AD1123" s="89"/>
      <c r="AE1123" s="89"/>
      <c r="AF1123" s="89"/>
      <c r="AG1123" s="89"/>
      <c r="AH1123" s="89"/>
      <c r="AI1123" s="71"/>
      <c r="AJ1123" s="71"/>
      <c r="AK1123" s="71"/>
      <c r="AL1123" s="26" t="str">
        <f t="shared" si="63"/>
        <v/>
      </c>
      <c r="AM1123" s="26" t="str">
        <f t="shared" si="64"/>
        <v/>
      </c>
      <c r="AN1123" s="24" t="str">
        <f t="shared" si="65"/>
        <v/>
      </c>
    </row>
    <row r="1124" spans="1:40">
      <c r="A1124" s="80">
        <v>1123</v>
      </c>
      <c r="B1124" s="92"/>
      <c r="C1124" s="96"/>
      <c r="D1124" s="89"/>
      <c r="E1124" s="89"/>
      <c r="F1124" s="89"/>
      <c r="G1124" s="89"/>
      <c r="H1124" s="89"/>
      <c r="I1124" s="89"/>
      <c r="J1124" s="89"/>
      <c r="K1124" s="89"/>
      <c r="L1124" s="89"/>
      <c r="M1124" s="89"/>
      <c r="N1124" s="89"/>
      <c r="O1124" s="89"/>
      <c r="P1124" s="89"/>
      <c r="Q1124" s="89"/>
      <c r="R1124" s="89"/>
      <c r="S1124" s="89"/>
      <c r="T1124" s="89"/>
      <c r="U1124" s="89"/>
      <c r="V1124" s="89"/>
      <c r="W1124" s="89"/>
      <c r="X1124" s="89"/>
      <c r="Y1124" s="89"/>
      <c r="Z1124" s="89"/>
      <c r="AA1124" s="89"/>
      <c r="AB1124" s="89"/>
      <c r="AC1124" s="89"/>
      <c r="AD1124" s="89"/>
      <c r="AE1124" s="89"/>
      <c r="AF1124" s="89"/>
      <c r="AG1124" s="89"/>
      <c r="AH1124" s="89"/>
      <c r="AI1124" s="71"/>
      <c r="AJ1124" s="71"/>
      <c r="AK1124" s="71"/>
      <c r="AL1124" s="26" t="str">
        <f t="shared" si="63"/>
        <v/>
      </c>
      <c r="AM1124" s="26" t="str">
        <f t="shared" si="64"/>
        <v/>
      </c>
      <c r="AN1124" s="24" t="str">
        <f t="shared" si="65"/>
        <v/>
      </c>
    </row>
    <row r="1125" spans="1:40">
      <c r="A1125" s="80">
        <v>1124</v>
      </c>
      <c r="B1125" s="92"/>
      <c r="C1125" s="96"/>
      <c r="D1125" s="89"/>
      <c r="E1125" s="89"/>
      <c r="F1125" s="89"/>
      <c r="G1125" s="89"/>
      <c r="H1125" s="89"/>
      <c r="I1125" s="89"/>
      <c r="J1125" s="89"/>
      <c r="K1125" s="89"/>
      <c r="L1125" s="89"/>
      <c r="M1125" s="89"/>
      <c r="N1125" s="89"/>
      <c r="O1125" s="89"/>
      <c r="P1125" s="89"/>
      <c r="Q1125" s="89"/>
      <c r="R1125" s="89"/>
      <c r="S1125" s="89"/>
      <c r="T1125" s="89"/>
      <c r="U1125" s="89"/>
      <c r="V1125" s="89"/>
      <c r="W1125" s="89"/>
      <c r="X1125" s="89"/>
      <c r="Y1125" s="89"/>
      <c r="Z1125" s="89"/>
      <c r="AA1125" s="89"/>
      <c r="AB1125" s="89"/>
      <c r="AC1125" s="89"/>
      <c r="AD1125" s="89"/>
      <c r="AE1125" s="89"/>
      <c r="AF1125" s="89"/>
      <c r="AG1125" s="89"/>
      <c r="AH1125" s="89"/>
      <c r="AI1125" s="71"/>
      <c r="AJ1125" s="71"/>
      <c r="AK1125" s="71"/>
      <c r="AL1125" s="26" t="str">
        <f t="shared" si="63"/>
        <v/>
      </c>
      <c r="AM1125" s="26" t="str">
        <f t="shared" si="64"/>
        <v/>
      </c>
      <c r="AN1125" s="24" t="str">
        <f t="shared" si="65"/>
        <v/>
      </c>
    </row>
    <row r="1126" spans="1:40">
      <c r="A1126" s="80">
        <v>1125</v>
      </c>
      <c r="B1126" s="92"/>
      <c r="C1126" s="96"/>
      <c r="D1126" s="89"/>
      <c r="E1126" s="89"/>
      <c r="F1126" s="89"/>
      <c r="G1126" s="89"/>
      <c r="H1126" s="89"/>
      <c r="I1126" s="89"/>
      <c r="J1126" s="89"/>
      <c r="K1126" s="89"/>
      <c r="L1126" s="89"/>
      <c r="M1126" s="89"/>
      <c r="N1126" s="89"/>
      <c r="O1126" s="89"/>
      <c r="P1126" s="89"/>
      <c r="Q1126" s="89"/>
      <c r="R1126" s="89"/>
      <c r="S1126" s="89"/>
      <c r="T1126" s="89"/>
      <c r="U1126" s="89"/>
      <c r="V1126" s="89"/>
      <c r="W1126" s="89"/>
      <c r="X1126" s="89"/>
      <c r="Y1126" s="89"/>
      <c r="Z1126" s="89"/>
      <c r="AA1126" s="89"/>
      <c r="AB1126" s="89"/>
      <c r="AC1126" s="89"/>
      <c r="AD1126" s="89"/>
      <c r="AE1126" s="89"/>
      <c r="AF1126" s="89"/>
      <c r="AG1126" s="89"/>
      <c r="AH1126" s="89"/>
      <c r="AI1126" s="71"/>
      <c r="AJ1126" s="71"/>
      <c r="AK1126" s="71"/>
      <c r="AL1126" s="26" t="str">
        <f t="shared" si="63"/>
        <v/>
      </c>
      <c r="AM1126" s="26" t="str">
        <f t="shared" si="64"/>
        <v/>
      </c>
      <c r="AN1126" s="24" t="str">
        <f t="shared" si="65"/>
        <v/>
      </c>
    </row>
    <row r="1127" spans="1:40">
      <c r="A1127" s="80">
        <v>1126</v>
      </c>
      <c r="B1127" s="92"/>
      <c r="C1127" s="96"/>
      <c r="D1127" s="89"/>
      <c r="E1127" s="89"/>
      <c r="F1127" s="89"/>
      <c r="G1127" s="89"/>
      <c r="H1127" s="89"/>
      <c r="I1127" s="89"/>
      <c r="J1127" s="89"/>
      <c r="K1127" s="89"/>
      <c r="L1127" s="89"/>
      <c r="M1127" s="89"/>
      <c r="N1127" s="89"/>
      <c r="O1127" s="89"/>
      <c r="P1127" s="89"/>
      <c r="Q1127" s="89"/>
      <c r="R1127" s="89"/>
      <c r="S1127" s="89"/>
      <c r="T1127" s="89"/>
      <c r="U1127" s="89"/>
      <c r="V1127" s="89"/>
      <c r="W1127" s="89"/>
      <c r="X1127" s="89"/>
      <c r="Y1127" s="89"/>
      <c r="Z1127" s="89"/>
      <c r="AA1127" s="89"/>
      <c r="AB1127" s="89"/>
      <c r="AC1127" s="89"/>
      <c r="AD1127" s="89"/>
      <c r="AE1127" s="89"/>
      <c r="AF1127" s="89"/>
      <c r="AG1127" s="89"/>
      <c r="AH1127" s="89"/>
      <c r="AI1127" s="71"/>
      <c r="AJ1127" s="71"/>
      <c r="AK1127" s="71"/>
      <c r="AL1127" s="26" t="str">
        <f t="shared" si="63"/>
        <v/>
      </c>
      <c r="AM1127" s="26" t="str">
        <f t="shared" si="64"/>
        <v/>
      </c>
      <c r="AN1127" s="24" t="str">
        <f t="shared" si="65"/>
        <v/>
      </c>
    </row>
    <row r="1128" spans="1:40">
      <c r="A1128" s="80">
        <v>1127</v>
      </c>
      <c r="B1128" s="92"/>
      <c r="C1128" s="96"/>
      <c r="D1128" s="89"/>
      <c r="E1128" s="89"/>
      <c r="F1128" s="89"/>
      <c r="G1128" s="89"/>
      <c r="H1128" s="89"/>
      <c r="I1128" s="89"/>
      <c r="J1128" s="89"/>
      <c r="K1128" s="89"/>
      <c r="L1128" s="89"/>
      <c r="M1128" s="89"/>
      <c r="N1128" s="89"/>
      <c r="O1128" s="89"/>
      <c r="P1128" s="89"/>
      <c r="Q1128" s="89"/>
      <c r="R1128" s="89"/>
      <c r="S1128" s="89"/>
      <c r="T1128" s="89"/>
      <c r="U1128" s="89"/>
      <c r="V1128" s="89"/>
      <c r="W1128" s="89"/>
      <c r="X1128" s="89"/>
      <c r="Y1128" s="89"/>
      <c r="Z1128" s="89"/>
      <c r="AA1128" s="89"/>
      <c r="AB1128" s="89"/>
      <c r="AC1128" s="89"/>
      <c r="AD1128" s="89"/>
      <c r="AE1128" s="89"/>
      <c r="AF1128" s="89"/>
      <c r="AG1128" s="89"/>
      <c r="AH1128" s="89"/>
      <c r="AI1128" s="71"/>
      <c r="AJ1128" s="71"/>
      <c r="AK1128" s="71"/>
      <c r="AL1128" s="26" t="str">
        <f t="shared" si="63"/>
        <v/>
      </c>
      <c r="AM1128" s="26" t="str">
        <f t="shared" si="64"/>
        <v/>
      </c>
      <c r="AN1128" s="24" t="str">
        <f t="shared" si="65"/>
        <v/>
      </c>
    </row>
    <row r="1129" spans="1:40">
      <c r="A1129" s="80">
        <v>1128</v>
      </c>
      <c r="B1129" s="92"/>
      <c r="C1129" s="96"/>
      <c r="D1129" s="89"/>
      <c r="E1129" s="89"/>
      <c r="F1129" s="89"/>
      <c r="G1129" s="89"/>
      <c r="H1129" s="89"/>
      <c r="I1129" s="89"/>
      <c r="J1129" s="89"/>
      <c r="K1129" s="89"/>
      <c r="L1129" s="89"/>
      <c r="M1129" s="89"/>
      <c r="N1129" s="89"/>
      <c r="O1129" s="89"/>
      <c r="P1129" s="89"/>
      <c r="Q1129" s="89"/>
      <c r="R1129" s="89"/>
      <c r="S1129" s="89"/>
      <c r="T1129" s="89"/>
      <c r="U1129" s="89"/>
      <c r="V1129" s="89"/>
      <c r="W1129" s="89"/>
      <c r="X1129" s="89"/>
      <c r="Y1129" s="89"/>
      <c r="Z1129" s="89"/>
      <c r="AA1129" s="89"/>
      <c r="AB1129" s="89"/>
      <c r="AC1129" s="89"/>
      <c r="AD1129" s="89"/>
      <c r="AE1129" s="89"/>
      <c r="AF1129" s="89"/>
      <c r="AG1129" s="89"/>
      <c r="AH1129" s="89"/>
      <c r="AI1129" s="71"/>
      <c r="AJ1129" s="71"/>
      <c r="AK1129" s="71"/>
      <c r="AL1129" s="26" t="str">
        <f t="shared" si="63"/>
        <v/>
      </c>
      <c r="AM1129" s="26" t="str">
        <f t="shared" si="64"/>
        <v/>
      </c>
      <c r="AN1129" s="24" t="str">
        <f t="shared" si="65"/>
        <v/>
      </c>
    </row>
    <row r="1130" spans="1:40">
      <c r="A1130" s="80">
        <v>1129</v>
      </c>
      <c r="B1130" s="92"/>
      <c r="C1130" s="96"/>
      <c r="D1130" s="89"/>
      <c r="E1130" s="89"/>
      <c r="F1130" s="89"/>
      <c r="G1130" s="89"/>
      <c r="H1130" s="89"/>
      <c r="I1130" s="89"/>
      <c r="J1130" s="89"/>
      <c r="K1130" s="89"/>
      <c r="L1130" s="89"/>
      <c r="M1130" s="89"/>
      <c r="N1130" s="89"/>
      <c r="O1130" s="89"/>
      <c r="P1130" s="89"/>
      <c r="Q1130" s="89"/>
      <c r="R1130" s="89"/>
      <c r="S1130" s="89"/>
      <c r="T1130" s="89"/>
      <c r="U1130" s="89"/>
      <c r="V1130" s="89"/>
      <c r="W1130" s="89"/>
      <c r="X1130" s="89"/>
      <c r="Y1130" s="89"/>
      <c r="Z1130" s="89"/>
      <c r="AA1130" s="89"/>
      <c r="AB1130" s="89"/>
      <c r="AC1130" s="89"/>
      <c r="AD1130" s="89"/>
      <c r="AE1130" s="89"/>
      <c r="AF1130" s="89"/>
      <c r="AG1130" s="89"/>
      <c r="AH1130" s="89"/>
      <c r="AI1130" s="71"/>
      <c r="AJ1130" s="71"/>
      <c r="AK1130" s="71"/>
      <c r="AL1130" s="26" t="str">
        <f t="shared" si="63"/>
        <v/>
      </c>
      <c r="AM1130" s="26" t="str">
        <f t="shared" si="64"/>
        <v/>
      </c>
      <c r="AN1130" s="24" t="str">
        <f t="shared" si="65"/>
        <v/>
      </c>
    </row>
    <row r="1131" spans="1:40">
      <c r="A1131" s="80">
        <v>1130</v>
      </c>
      <c r="B1131" s="89"/>
      <c r="C1131" s="96"/>
      <c r="D1131" s="89"/>
      <c r="E1131" s="89"/>
      <c r="F1131" s="89"/>
      <c r="G1131" s="89"/>
      <c r="H1131" s="89"/>
      <c r="I1131" s="89"/>
      <c r="J1131" s="89"/>
      <c r="K1131" s="89"/>
      <c r="L1131" s="89"/>
      <c r="M1131" s="89"/>
      <c r="N1131" s="89"/>
      <c r="O1131" s="89"/>
      <c r="P1131" s="89"/>
      <c r="Q1131" s="89"/>
      <c r="R1131" s="89"/>
      <c r="S1131" s="89"/>
      <c r="T1131" s="89"/>
      <c r="U1131" s="89"/>
      <c r="V1131" s="89"/>
      <c r="W1131" s="89"/>
      <c r="X1131" s="89"/>
      <c r="Y1131" s="89"/>
      <c r="Z1131" s="89"/>
      <c r="AA1131" s="89"/>
      <c r="AB1131" s="89"/>
      <c r="AC1131" s="89"/>
      <c r="AD1131" s="89"/>
      <c r="AE1131" s="89"/>
      <c r="AF1131" s="89"/>
      <c r="AG1131" s="89"/>
      <c r="AH1131" s="89"/>
      <c r="AI1131" s="71"/>
      <c r="AJ1131" s="71"/>
      <c r="AK1131" s="71"/>
      <c r="AL1131" s="26" t="str">
        <f t="shared" si="63"/>
        <v/>
      </c>
      <c r="AM1131" s="26" t="str">
        <f t="shared" si="64"/>
        <v/>
      </c>
      <c r="AN1131" s="24" t="str">
        <f t="shared" si="65"/>
        <v/>
      </c>
    </row>
    <row r="1132" spans="1:40">
      <c r="A1132" s="80">
        <v>1131</v>
      </c>
      <c r="B1132" s="89"/>
      <c r="C1132" s="96"/>
      <c r="D1132" s="89"/>
      <c r="E1132" s="89"/>
      <c r="F1132" s="89"/>
      <c r="G1132" s="89"/>
      <c r="H1132" s="89"/>
      <c r="I1132" s="89"/>
      <c r="J1132" s="89"/>
      <c r="K1132" s="89"/>
      <c r="L1132" s="89"/>
      <c r="M1132" s="89"/>
      <c r="N1132" s="89"/>
      <c r="O1132" s="89"/>
      <c r="P1132" s="89"/>
      <c r="Q1132" s="89"/>
      <c r="R1132" s="89"/>
      <c r="S1132" s="89"/>
      <c r="T1132" s="89"/>
      <c r="U1132" s="89"/>
      <c r="V1132" s="89"/>
      <c r="W1132" s="89"/>
      <c r="X1132" s="89"/>
      <c r="Y1132" s="89"/>
      <c r="Z1132" s="89"/>
      <c r="AA1132" s="89"/>
      <c r="AB1132" s="89"/>
      <c r="AC1132" s="89"/>
      <c r="AD1132" s="89"/>
      <c r="AE1132" s="89"/>
      <c r="AF1132" s="89"/>
      <c r="AG1132" s="89"/>
      <c r="AH1132" s="89"/>
      <c r="AI1132" s="71"/>
      <c r="AJ1132" s="71"/>
      <c r="AK1132" s="71"/>
      <c r="AL1132" s="26" t="str">
        <f t="shared" si="63"/>
        <v/>
      </c>
      <c r="AM1132" s="26" t="str">
        <f t="shared" si="64"/>
        <v/>
      </c>
      <c r="AN1132" s="24" t="str">
        <f t="shared" si="65"/>
        <v/>
      </c>
    </row>
    <row r="1133" spans="1:40">
      <c r="A1133" s="80">
        <v>1132</v>
      </c>
      <c r="B1133" s="89"/>
      <c r="C1133" s="96"/>
      <c r="D1133" s="89"/>
      <c r="E1133" s="89"/>
      <c r="F1133" s="89"/>
      <c r="G1133" s="89"/>
      <c r="H1133" s="89"/>
      <c r="I1133" s="89"/>
      <c r="J1133" s="89"/>
      <c r="K1133" s="89"/>
      <c r="L1133" s="89"/>
      <c r="M1133" s="89"/>
      <c r="N1133" s="89"/>
      <c r="O1133" s="89"/>
      <c r="P1133" s="89"/>
      <c r="Q1133" s="89"/>
      <c r="R1133" s="89"/>
      <c r="S1133" s="89"/>
      <c r="T1133" s="89"/>
      <c r="U1133" s="89"/>
      <c r="V1133" s="89"/>
      <c r="W1133" s="89"/>
      <c r="X1133" s="89"/>
      <c r="Y1133" s="89"/>
      <c r="Z1133" s="89"/>
      <c r="AA1133" s="89"/>
      <c r="AB1133" s="89"/>
      <c r="AC1133" s="89"/>
      <c r="AD1133" s="89"/>
      <c r="AE1133" s="89"/>
      <c r="AF1133" s="89"/>
      <c r="AG1133" s="89"/>
      <c r="AH1133" s="89"/>
      <c r="AI1133" s="71"/>
      <c r="AJ1133" s="71"/>
      <c r="AK1133" s="71"/>
      <c r="AL1133" s="26" t="str">
        <f t="shared" si="63"/>
        <v/>
      </c>
      <c r="AM1133" s="26" t="str">
        <f t="shared" si="64"/>
        <v/>
      </c>
      <c r="AN1133" s="24" t="str">
        <f t="shared" si="65"/>
        <v/>
      </c>
    </row>
    <row r="1134" spans="1:40">
      <c r="A1134" s="80">
        <v>1133</v>
      </c>
      <c r="B1134" s="89"/>
      <c r="C1134" s="96"/>
      <c r="D1134" s="89"/>
      <c r="E1134" s="89"/>
      <c r="F1134" s="89"/>
      <c r="G1134" s="89"/>
      <c r="H1134" s="89"/>
      <c r="I1134" s="89"/>
      <c r="J1134" s="89"/>
      <c r="K1134" s="89"/>
      <c r="L1134" s="89"/>
      <c r="M1134" s="89"/>
      <c r="N1134" s="89"/>
      <c r="O1134" s="89"/>
      <c r="P1134" s="89"/>
      <c r="Q1134" s="89"/>
      <c r="R1134" s="89"/>
      <c r="S1134" s="89"/>
      <c r="T1134" s="89"/>
      <c r="U1134" s="89"/>
      <c r="V1134" s="89"/>
      <c r="W1134" s="89"/>
      <c r="X1134" s="89"/>
      <c r="Y1134" s="89"/>
      <c r="Z1134" s="89"/>
      <c r="AA1134" s="89"/>
      <c r="AB1134" s="89"/>
      <c r="AC1134" s="89"/>
      <c r="AD1134" s="89"/>
      <c r="AE1134" s="89"/>
      <c r="AF1134" s="89"/>
      <c r="AG1134" s="89"/>
      <c r="AH1134" s="89"/>
      <c r="AI1134" s="71"/>
      <c r="AJ1134" s="71"/>
      <c r="AK1134" s="71"/>
      <c r="AL1134" s="26" t="str">
        <f t="shared" si="63"/>
        <v/>
      </c>
      <c r="AM1134" s="26" t="str">
        <f t="shared" si="64"/>
        <v/>
      </c>
      <c r="AN1134" s="24" t="str">
        <f t="shared" si="65"/>
        <v/>
      </c>
    </row>
    <row r="1135" spans="1:40">
      <c r="A1135" s="80">
        <v>1134</v>
      </c>
      <c r="B1135" s="89"/>
      <c r="C1135" s="96"/>
      <c r="D1135" s="89"/>
      <c r="E1135" s="89"/>
      <c r="F1135" s="89"/>
      <c r="G1135" s="89"/>
      <c r="H1135" s="89"/>
      <c r="I1135" s="89"/>
      <c r="J1135" s="89"/>
      <c r="K1135" s="89"/>
      <c r="L1135" s="89"/>
      <c r="M1135" s="89"/>
      <c r="N1135" s="89"/>
      <c r="O1135" s="89"/>
      <c r="P1135" s="89"/>
      <c r="Q1135" s="89"/>
      <c r="R1135" s="89"/>
      <c r="S1135" s="89"/>
      <c r="T1135" s="89"/>
      <c r="U1135" s="89"/>
      <c r="V1135" s="89"/>
      <c r="W1135" s="89"/>
      <c r="X1135" s="89"/>
      <c r="Y1135" s="89"/>
      <c r="Z1135" s="89"/>
      <c r="AA1135" s="89"/>
      <c r="AB1135" s="89"/>
      <c r="AC1135" s="89"/>
      <c r="AD1135" s="89"/>
      <c r="AE1135" s="89"/>
      <c r="AF1135" s="89"/>
      <c r="AG1135" s="89"/>
      <c r="AH1135" s="89"/>
      <c r="AI1135" s="71"/>
      <c r="AJ1135" s="71"/>
      <c r="AK1135" s="71"/>
      <c r="AL1135" s="26" t="str">
        <f t="shared" si="63"/>
        <v/>
      </c>
      <c r="AM1135" s="26" t="str">
        <f t="shared" si="64"/>
        <v/>
      </c>
      <c r="AN1135" s="24" t="str">
        <f t="shared" si="65"/>
        <v/>
      </c>
    </row>
    <row r="1136" spans="1:40">
      <c r="A1136" s="80">
        <v>1135</v>
      </c>
      <c r="B1136" s="89"/>
      <c r="C1136" s="96"/>
      <c r="D1136" s="89"/>
      <c r="E1136" s="89"/>
      <c r="F1136" s="89"/>
      <c r="G1136" s="89"/>
      <c r="H1136" s="89"/>
      <c r="I1136" s="89"/>
      <c r="J1136" s="89"/>
      <c r="K1136" s="89"/>
      <c r="L1136" s="89"/>
      <c r="M1136" s="89"/>
      <c r="N1136" s="89"/>
      <c r="O1136" s="89"/>
      <c r="P1136" s="89"/>
      <c r="Q1136" s="89"/>
      <c r="R1136" s="89"/>
      <c r="S1136" s="89"/>
      <c r="T1136" s="89"/>
      <c r="U1136" s="89"/>
      <c r="V1136" s="89"/>
      <c r="W1136" s="89"/>
      <c r="X1136" s="89"/>
      <c r="Y1136" s="89"/>
      <c r="Z1136" s="89"/>
      <c r="AA1136" s="89"/>
      <c r="AB1136" s="89"/>
      <c r="AC1136" s="89"/>
      <c r="AD1136" s="89"/>
      <c r="AE1136" s="89"/>
      <c r="AF1136" s="89"/>
      <c r="AG1136" s="89"/>
      <c r="AH1136" s="89"/>
      <c r="AI1136" s="71"/>
      <c r="AJ1136" s="71"/>
      <c r="AK1136" s="71"/>
      <c r="AL1136" s="26" t="str">
        <f t="shared" si="63"/>
        <v/>
      </c>
      <c r="AM1136" s="26" t="str">
        <f t="shared" si="64"/>
        <v/>
      </c>
      <c r="AN1136" s="24" t="str">
        <f t="shared" si="65"/>
        <v/>
      </c>
    </row>
    <row r="1137" spans="1:40">
      <c r="A1137" s="80">
        <v>1136</v>
      </c>
      <c r="B1137" s="89"/>
      <c r="C1137" s="96"/>
      <c r="D1137" s="89"/>
      <c r="E1137" s="89"/>
      <c r="F1137" s="89"/>
      <c r="G1137" s="89"/>
      <c r="H1137" s="89"/>
      <c r="I1137" s="89"/>
      <c r="J1137" s="89"/>
      <c r="K1137" s="89"/>
      <c r="L1137" s="89"/>
      <c r="M1137" s="89"/>
      <c r="N1137" s="89"/>
      <c r="O1137" s="89"/>
      <c r="P1137" s="89"/>
      <c r="Q1137" s="89"/>
      <c r="R1137" s="89"/>
      <c r="S1137" s="89"/>
      <c r="T1137" s="89"/>
      <c r="U1137" s="89"/>
      <c r="V1137" s="89"/>
      <c r="W1137" s="89"/>
      <c r="X1137" s="89"/>
      <c r="Y1137" s="89"/>
      <c r="Z1137" s="89"/>
      <c r="AA1137" s="89"/>
      <c r="AB1137" s="89"/>
      <c r="AC1137" s="89"/>
      <c r="AD1137" s="89"/>
      <c r="AE1137" s="89"/>
      <c r="AF1137" s="89"/>
      <c r="AG1137" s="89"/>
      <c r="AH1137" s="89"/>
      <c r="AI1137" s="71"/>
      <c r="AJ1137" s="71"/>
      <c r="AK1137" s="71"/>
      <c r="AL1137" s="26" t="str">
        <f t="shared" si="63"/>
        <v/>
      </c>
      <c r="AM1137" s="26" t="str">
        <f t="shared" si="64"/>
        <v/>
      </c>
      <c r="AN1137" s="24" t="str">
        <f t="shared" si="65"/>
        <v/>
      </c>
    </row>
    <row r="1138" spans="1:40">
      <c r="A1138" s="80">
        <v>1137</v>
      </c>
      <c r="B1138" s="89"/>
      <c r="C1138" s="96"/>
      <c r="D1138" s="89"/>
      <c r="E1138" s="89"/>
      <c r="F1138" s="89"/>
      <c r="G1138" s="89"/>
      <c r="H1138" s="89"/>
      <c r="I1138" s="89"/>
      <c r="J1138" s="89"/>
      <c r="K1138" s="89"/>
      <c r="L1138" s="89"/>
      <c r="M1138" s="89"/>
      <c r="N1138" s="89"/>
      <c r="O1138" s="89"/>
      <c r="P1138" s="89"/>
      <c r="Q1138" s="89"/>
      <c r="R1138" s="89"/>
      <c r="S1138" s="89"/>
      <c r="T1138" s="89"/>
      <c r="U1138" s="89"/>
      <c r="V1138" s="89"/>
      <c r="W1138" s="89"/>
      <c r="X1138" s="89"/>
      <c r="Y1138" s="89"/>
      <c r="Z1138" s="89"/>
      <c r="AA1138" s="89"/>
      <c r="AB1138" s="89"/>
      <c r="AC1138" s="89"/>
      <c r="AD1138" s="89"/>
      <c r="AE1138" s="89"/>
      <c r="AF1138" s="89"/>
      <c r="AG1138" s="89"/>
      <c r="AH1138" s="89"/>
      <c r="AI1138" s="71"/>
      <c r="AJ1138" s="71"/>
      <c r="AK1138" s="71"/>
      <c r="AL1138" s="26" t="str">
        <f t="shared" si="63"/>
        <v/>
      </c>
      <c r="AM1138" s="26" t="str">
        <f t="shared" si="64"/>
        <v/>
      </c>
      <c r="AN1138" s="24" t="str">
        <f t="shared" si="65"/>
        <v/>
      </c>
    </row>
    <row r="1139" spans="1:40">
      <c r="A1139" s="80">
        <v>1138</v>
      </c>
      <c r="B1139" s="89"/>
      <c r="C1139" s="96"/>
      <c r="D1139" s="89"/>
      <c r="E1139" s="89"/>
      <c r="F1139" s="89"/>
      <c r="G1139" s="89"/>
      <c r="H1139" s="89"/>
      <c r="I1139" s="89"/>
      <c r="J1139" s="89"/>
      <c r="K1139" s="89"/>
      <c r="L1139" s="89"/>
      <c r="M1139" s="89"/>
      <c r="N1139" s="89"/>
      <c r="O1139" s="89"/>
      <c r="P1139" s="89"/>
      <c r="Q1139" s="89"/>
      <c r="R1139" s="89"/>
      <c r="S1139" s="89"/>
      <c r="T1139" s="89"/>
      <c r="U1139" s="89"/>
      <c r="V1139" s="89"/>
      <c r="W1139" s="89"/>
      <c r="X1139" s="89"/>
      <c r="Y1139" s="89"/>
      <c r="Z1139" s="89"/>
      <c r="AA1139" s="89"/>
      <c r="AB1139" s="89"/>
      <c r="AC1139" s="89"/>
      <c r="AD1139" s="89"/>
      <c r="AE1139" s="89"/>
      <c r="AF1139" s="89"/>
      <c r="AG1139" s="89"/>
      <c r="AH1139" s="89"/>
      <c r="AI1139" s="71"/>
      <c r="AJ1139" s="71"/>
      <c r="AK1139" s="71"/>
      <c r="AL1139" s="26" t="str">
        <f t="shared" si="63"/>
        <v/>
      </c>
      <c r="AM1139" s="26" t="str">
        <f t="shared" si="64"/>
        <v/>
      </c>
      <c r="AN1139" s="24" t="str">
        <f t="shared" si="65"/>
        <v/>
      </c>
    </row>
    <row r="1140" spans="1:40">
      <c r="A1140" s="80">
        <v>1139</v>
      </c>
      <c r="B1140" s="89"/>
      <c r="C1140" s="96"/>
      <c r="D1140" s="89"/>
      <c r="E1140" s="89"/>
      <c r="F1140" s="89"/>
      <c r="G1140" s="89"/>
      <c r="H1140" s="89"/>
      <c r="I1140" s="89"/>
      <c r="J1140" s="89"/>
      <c r="K1140" s="89"/>
      <c r="L1140" s="89"/>
      <c r="M1140" s="89"/>
      <c r="N1140" s="89"/>
      <c r="O1140" s="89"/>
      <c r="P1140" s="89"/>
      <c r="Q1140" s="89"/>
      <c r="R1140" s="89"/>
      <c r="S1140" s="89"/>
      <c r="T1140" s="89"/>
      <c r="U1140" s="89"/>
      <c r="V1140" s="89"/>
      <c r="W1140" s="89"/>
      <c r="X1140" s="89"/>
      <c r="Y1140" s="89"/>
      <c r="Z1140" s="89"/>
      <c r="AA1140" s="89"/>
      <c r="AB1140" s="89"/>
      <c r="AC1140" s="89"/>
      <c r="AD1140" s="89"/>
      <c r="AE1140" s="89"/>
      <c r="AF1140" s="89"/>
      <c r="AG1140" s="89"/>
      <c r="AH1140" s="89"/>
      <c r="AI1140" s="71"/>
      <c r="AJ1140" s="71"/>
      <c r="AK1140" s="71"/>
      <c r="AL1140" s="26" t="str">
        <f t="shared" si="63"/>
        <v/>
      </c>
      <c r="AM1140" s="26" t="str">
        <f t="shared" si="64"/>
        <v/>
      </c>
      <c r="AN1140" s="24" t="str">
        <f t="shared" si="65"/>
        <v/>
      </c>
    </row>
    <row r="1141" spans="1:40">
      <c r="A1141" s="80">
        <v>1140</v>
      </c>
      <c r="B1141" s="89"/>
      <c r="C1141" s="96"/>
      <c r="D1141" s="89"/>
      <c r="E1141" s="89"/>
      <c r="F1141" s="89"/>
      <c r="G1141" s="89"/>
      <c r="H1141" s="89"/>
      <c r="I1141" s="89"/>
      <c r="J1141" s="89"/>
      <c r="K1141" s="89"/>
      <c r="L1141" s="89"/>
      <c r="M1141" s="89"/>
      <c r="N1141" s="89"/>
      <c r="O1141" s="89"/>
      <c r="P1141" s="89"/>
      <c r="Q1141" s="89"/>
      <c r="R1141" s="89"/>
      <c r="S1141" s="89"/>
      <c r="T1141" s="89"/>
      <c r="U1141" s="89"/>
      <c r="V1141" s="89"/>
      <c r="W1141" s="89"/>
      <c r="X1141" s="89"/>
      <c r="Y1141" s="89"/>
      <c r="Z1141" s="89"/>
      <c r="AA1141" s="89"/>
      <c r="AB1141" s="89"/>
      <c r="AC1141" s="89"/>
      <c r="AD1141" s="89"/>
      <c r="AE1141" s="89"/>
      <c r="AF1141" s="89"/>
      <c r="AG1141" s="89"/>
      <c r="AH1141" s="89"/>
      <c r="AI1141" s="71"/>
      <c r="AJ1141" s="71"/>
      <c r="AK1141" s="71"/>
      <c r="AL1141" s="26" t="str">
        <f t="shared" si="63"/>
        <v/>
      </c>
      <c r="AM1141" s="26" t="str">
        <f t="shared" si="64"/>
        <v/>
      </c>
      <c r="AN1141" s="24" t="str">
        <f t="shared" si="65"/>
        <v/>
      </c>
    </row>
    <row r="1142" spans="1:40">
      <c r="A1142" s="80">
        <v>1141</v>
      </c>
      <c r="B1142" s="89"/>
      <c r="C1142" s="96"/>
      <c r="D1142" s="89"/>
      <c r="E1142" s="89"/>
      <c r="F1142" s="89"/>
      <c r="G1142" s="89"/>
      <c r="H1142" s="89"/>
      <c r="I1142" s="89"/>
      <c r="J1142" s="89"/>
      <c r="K1142" s="89"/>
      <c r="L1142" s="89"/>
      <c r="M1142" s="89"/>
      <c r="N1142" s="89"/>
      <c r="O1142" s="89"/>
      <c r="P1142" s="89"/>
      <c r="Q1142" s="89"/>
      <c r="R1142" s="89"/>
      <c r="S1142" s="89"/>
      <c r="T1142" s="89"/>
      <c r="U1142" s="89"/>
      <c r="V1142" s="89"/>
      <c r="W1142" s="89"/>
      <c r="X1142" s="89"/>
      <c r="Y1142" s="89"/>
      <c r="Z1142" s="89"/>
      <c r="AA1142" s="89"/>
      <c r="AB1142" s="89"/>
      <c r="AC1142" s="89"/>
      <c r="AD1142" s="89"/>
      <c r="AE1142" s="89"/>
      <c r="AF1142" s="89"/>
      <c r="AG1142" s="89"/>
      <c r="AH1142" s="89"/>
      <c r="AI1142" s="71"/>
      <c r="AJ1142" s="71"/>
      <c r="AK1142" s="71"/>
      <c r="AL1142" s="26" t="str">
        <f t="shared" ref="AL1142:AL1205" si="66">IF(E1142="","",E1142+F1142/60+24)</f>
        <v/>
      </c>
      <c r="AM1142" s="26" t="str">
        <f t="shared" ref="AM1142:AM1205" si="67">IF(G1142="","",G1142+H1142/60)</f>
        <v/>
      </c>
      <c r="AN1142" s="24" t="str">
        <f t="shared" ref="AN1142:AN1205" si="68">IF(OR(E1142="",G1142=""),"",AL1142-AM1142)</f>
        <v/>
      </c>
    </row>
    <row r="1143" spans="1:40">
      <c r="A1143" s="80">
        <v>1142</v>
      </c>
      <c r="B1143" s="89"/>
      <c r="C1143" s="96"/>
      <c r="D1143" s="89"/>
      <c r="E1143" s="89"/>
      <c r="F1143" s="89"/>
      <c r="G1143" s="89"/>
      <c r="H1143" s="89"/>
      <c r="I1143" s="89"/>
      <c r="J1143" s="89"/>
      <c r="K1143" s="89"/>
      <c r="L1143" s="89"/>
      <c r="M1143" s="89"/>
      <c r="N1143" s="89"/>
      <c r="O1143" s="89"/>
      <c r="P1143" s="89"/>
      <c r="Q1143" s="89"/>
      <c r="R1143" s="89"/>
      <c r="S1143" s="89"/>
      <c r="T1143" s="89"/>
      <c r="U1143" s="89"/>
      <c r="V1143" s="89"/>
      <c r="W1143" s="89"/>
      <c r="X1143" s="89"/>
      <c r="Y1143" s="89"/>
      <c r="Z1143" s="89"/>
      <c r="AA1143" s="89"/>
      <c r="AB1143" s="89"/>
      <c r="AC1143" s="89"/>
      <c r="AD1143" s="89"/>
      <c r="AE1143" s="89"/>
      <c r="AF1143" s="89"/>
      <c r="AG1143" s="89"/>
      <c r="AH1143" s="89"/>
      <c r="AI1143" s="71"/>
      <c r="AJ1143" s="71"/>
      <c r="AK1143" s="71"/>
      <c r="AL1143" s="26" t="str">
        <f t="shared" si="66"/>
        <v/>
      </c>
      <c r="AM1143" s="26" t="str">
        <f t="shared" si="67"/>
        <v/>
      </c>
      <c r="AN1143" s="24" t="str">
        <f t="shared" si="68"/>
        <v/>
      </c>
    </row>
    <row r="1144" spans="1:40">
      <c r="A1144" s="80">
        <v>1143</v>
      </c>
      <c r="B1144" s="89"/>
      <c r="C1144" s="96"/>
      <c r="D1144" s="89"/>
      <c r="E1144" s="89"/>
      <c r="F1144" s="89"/>
      <c r="G1144" s="89"/>
      <c r="H1144" s="89"/>
      <c r="I1144" s="89"/>
      <c r="J1144" s="89"/>
      <c r="K1144" s="89"/>
      <c r="L1144" s="89"/>
      <c r="M1144" s="89"/>
      <c r="N1144" s="89"/>
      <c r="O1144" s="89"/>
      <c r="P1144" s="89"/>
      <c r="Q1144" s="89"/>
      <c r="R1144" s="89"/>
      <c r="S1144" s="89"/>
      <c r="T1144" s="89"/>
      <c r="U1144" s="89"/>
      <c r="V1144" s="89"/>
      <c r="W1144" s="89"/>
      <c r="X1144" s="89"/>
      <c r="Y1144" s="89"/>
      <c r="Z1144" s="89"/>
      <c r="AA1144" s="89"/>
      <c r="AB1144" s="89"/>
      <c r="AC1144" s="89"/>
      <c r="AD1144" s="89"/>
      <c r="AE1144" s="89"/>
      <c r="AF1144" s="89"/>
      <c r="AG1144" s="89"/>
      <c r="AH1144" s="89"/>
      <c r="AI1144" s="71"/>
      <c r="AJ1144" s="71"/>
      <c r="AK1144" s="71"/>
      <c r="AL1144" s="26" t="str">
        <f t="shared" si="66"/>
        <v/>
      </c>
      <c r="AM1144" s="26" t="str">
        <f t="shared" si="67"/>
        <v/>
      </c>
      <c r="AN1144" s="24" t="str">
        <f t="shared" si="68"/>
        <v/>
      </c>
    </row>
    <row r="1145" spans="1:40">
      <c r="A1145" s="80">
        <v>1144</v>
      </c>
      <c r="B1145" s="89"/>
      <c r="C1145" s="96"/>
      <c r="D1145" s="89"/>
      <c r="E1145" s="89"/>
      <c r="F1145" s="89"/>
      <c r="G1145" s="89"/>
      <c r="H1145" s="89"/>
      <c r="I1145" s="89"/>
      <c r="J1145" s="89"/>
      <c r="K1145" s="89"/>
      <c r="L1145" s="89"/>
      <c r="M1145" s="89"/>
      <c r="N1145" s="89"/>
      <c r="O1145" s="89"/>
      <c r="P1145" s="89"/>
      <c r="Q1145" s="89"/>
      <c r="R1145" s="89"/>
      <c r="S1145" s="89"/>
      <c r="T1145" s="89"/>
      <c r="U1145" s="89"/>
      <c r="V1145" s="89"/>
      <c r="W1145" s="89"/>
      <c r="X1145" s="89"/>
      <c r="Y1145" s="89"/>
      <c r="Z1145" s="89"/>
      <c r="AA1145" s="89"/>
      <c r="AB1145" s="89"/>
      <c r="AC1145" s="89"/>
      <c r="AD1145" s="89"/>
      <c r="AE1145" s="89"/>
      <c r="AF1145" s="89"/>
      <c r="AG1145" s="89"/>
      <c r="AH1145" s="89"/>
      <c r="AI1145" s="71"/>
      <c r="AJ1145" s="71"/>
      <c r="AK1145" s="71"/>
      <c r="AL1145" s="26" t="str">
        <f t="shared" si="66"/>
        <v/>
      </c>
      <c r="AM1145" s="26" t="str">
        <f t="shared" si="67"/>
        <v/>
      </c>
      <c r="AN1145" s="24" t="str">
        <f t="shared" si="68"/>
        <v/>
      </c>
    </row>
    <row r="1146" spans="1:40">
      <c r="A1146" s="80">
        <v>1145</v>
      </c>
      <c r="B1146" s="89"/>
      <c r="C1146" s="96"/>
      <c r="D1146" s="89"/>
      <c r="E1146" s="89"/>
      <c r="F1146" s="89"/>
      <c r="G1146" s="89"/>
      <c r="H1146" s="89"/>
      <c r="I1146" s="89"/>
      <c r="J1146" s="89"/>
      <c r="K1146" s="89"/>
      <c r="L1146" s="89"/>
      <c r="M1146" s="89"/>
      <c r="N1146" s="89"/>
      <c r="O1146" s="89"/>
      <c r="P1146" s="89"/>
      <c r="Q1146" s="89"/>
      <c r="R1146" s="89"/>
      <c r="S1146" s="89"/>
      <c r="T1146" s="89"/>
      <c r="U1146" s="89"/>
      <c r="V1146" s="89"/>
      <c r="W1146" s="89"/>
      <c r="X1146" s="89"/>
      <c r="Y1146" s="89"/>
      <c r="Z1146" s="89"/>
      <c r="AA1146" s="89"/>
      <c r="AB1146" s="89"/>
      <c r="AC1146" s="89"/>
      <c r="AD1146" s="89"/>
      <c r="AE1146" s="89"/>
      <c r="AF1146" s="89"/>
      <c r="AG1146" s="89"/>
      <c r="AH1146" s="89"/>
      <c r="AI1146" s="71"/>
      <c r="AJ1146" s="71"/>
      <c r="AK1146" s="71"/>
      <c r="AL1146" s="26" t="str">
        <f t="shared" si="66"/>
        <v/>
      </c>
      <c r="AM1146" s="26" t="str">
        <f t="shared" si="67"/>
        <v/>
      </c>
      <c r="AN1146" s="24" t="str">
        <f t="shared" si="68"/>
        <v/>
      </c>
    </row>
    <row r="1147" spans="1:40">
      <c r="A1147" s="80">
        <v>1146</v>
      </c>
      <c r="B1147" s="89"/>
      <c r="C1147" s="96"/>
      <c r="D1147" s="89"/>
      <c r="E1147" s="89"/>
      <c r="F1147" s="89"/>
      <c r="G1147" s="89"/>
      <c r="H1147" s="89"/>
      <c r="I1147" s="89"/>
      <c r="J1147" s="89"/>
      <c r="K1147" s="89"/>
      <c r="L1147" s="89"/>
      <c r="M1147" s="89"/>
      <c r="N1147" s="89"/>
      <c r="O1147" s="89"/>
      <c r="P1147" s="89"/>
      <c r="Q1147" s="89"/>
      <c r="R1147" s="89"/>
      <c r="S1147" s="89"/>
      <c r="T1147" s="89"/>
      <c r="U1147" s="89"/>
      <c r="V1147" s="89"/>
      <c r="W1147" s="89"/>
      <c r="X1147" s="89"/>
      <c r="Y1147" s="89"/>
      <c r="Z1147" s="89"/>
      <c r="AA1147" s="89"/>
      <c r="AB1147" s="89"/>
      <c r="AC1147" s="89"/>
      <c r="AD1147" s="89"/>
      <c r="AE1147" s="89"/>
      <c r="AF1147" s="89"/>
      <c r="AG1147" s="89"/>
      <c r="AH1147" s="89"/>
      <c r="AI1147" s="71"/>
      <c r="AJ1147" s="71"/>
      <c r="AK1147" s="71"/>
      <c r="AL1147" s="26" t="str">
        <f t="shared" si="66"/>
        <v/>
      </c>
      <c r="AM1147" s="26" t="str">
        <f t="shared" si="67"/>
        <v/>
      </c>
      <c r="AN1147" s="24" t="str">
        <f t="shared" si="68"/>
        <v/>
      </c>
    </row>
    <row r="1148" spans="1:40">
      <c r="A1148" s="80">
        <v>1147</v>
      </c>
      <c r="B1148" s="89"/>
      <c r="C1148" s="96"/>
      <c r="D1148" s="89"/>
      <c r="E1148" s="89"/>
      <c r="F1148" s="89"/>
      <c r="G1148" s="89"/>
      <c r="H1148" s="89"/>
      <c r="I1148" s="89"/>
      <c r="J1148" s="89"/>
      <c r="K1148" s="89"/>
      <c r="L1148" s="89"/>
      <c r="M1148" s="89"/>
      <c r="N1148" s="89"/>
      <c r="O1148" s="89"/>
      <c r="P1148" s="89"/>
      <c r="Q1148" s="89"/>
      <c r="R1148" s="89"/>
      <c r="S1148" s="89"/>
      <c r="T1148" s="89"/>
      <c r="U1148" s="89"/>
      <c r="V1148" s="89"/>
      <c r="W1148" s="89"/>
      <c r="X1148" s="89"/>
      <c r="Y1148" s="89"/>
      <c r="Z1148" s="89"/>
      <c r="AA1148" s="89"/>
      <c r="AB1148" s="89"/>
      <c r="AC1148" s="89"/>
      <c r="AD1148" s="89"/>
      <c r="AE1148" s="89"/>
      <c r="AF1148" s="89"/>
      <c r="AG1148" s="89"/>
      <c r="AH1148" s="89"/>
      <c r="AI1148" s="71"/>
      <c r="AJ1148" s="71"/>
      <c r="AK1148" s="71"/>
      <c r="AL1148" s="26" t="str">
        <f t="shared" si="66"/>
        <v/>
      </c>
      <c r="AM1148" s="26" t="str">
        <f t="shared" si="67"/>
        <v/>
      </c>
      <c r="AN1148" s="24" t="str">
        <f t="shared" si="68"/>
        <v/>
      </c>
    </row>
    <row r="1149" spans="1:40">
      <c r="A1149" s="80">
        <v>1148</v>
      </c>
      <c r="B1149" s="89"/>
      <c r="C1149" s="96"/>
      <c r="D1149" s="89"/>
      <c r="E1149" s="89"/>
      <c r="F1149" s="89"/>
      <c r="G1149" s="89"/>
      <c r="H1149" s="89"/>
      <c r="I1149" s="89"/>
      <c r="J1149" s="89"/>
      <c r="K1149" s="89"/>
      <c r="L1149" s="89"/>
      <c r="M1149" s="89"/>
      <c r="N1149" s="89"/>
      <c r="O1149" s="89"/>
      <c r="P1149" s="89"/>
      <c r="Q1149" s="89"/>
      <c r="R1149" s="89"/>
      <c r="S1149" s="89"/>
      <c r="T1149" s="89"/>
      <c r="U1149" s="89"/>
      <c r="V1149" s="89"/>
      <c r="W1149" s="89"/>
      <c r="X1149" s="89"/>
      <c r="Y1149" s="89"/>
      <c r="Z1149" s="89"/>
      <c r="AA1149" s="89"/>
      <c r="AB1149" s="89"/>
      <c r="AC1149" s="89"/>
      <c r="AD1149" s="89"/>
      <c r="AE1149" s="89"/>
      <c r="AF1149" s="89"/>
      <c r="AG1149" s="89"/>
      <c r="AH1149" s="89"/>
      <c r="AI1149" s="71"/>
      <c r="AJ1149" s="71"/>
      <c r="AK1149" s="71"/>
      <c r="AL1149" s="26" t="str">
        <f t="shared" si="66"/>
        <v/>
      </c>
      <c r="AM1149" s="26" t="str">
        <f t="shared" si="67"/>
        <v/>
      </c>
      <c r="AN1149" s="24" t="str">
        <f t="shared" si="68"/>
        <v/>
      </c>
    </row>
    <row r="1150" spans="1:40">
      <c r="A1150" s="80">
        <v>1149</v>
      </c>
      <c r="B1150" s="89"/>
      <c r="C1150" s="96"/>
      <c r="D1150" s="89"/>
      <c r="E1150" s="89"/>
      <c r="F1150" s="89"/>
      <c r="G1150" s="89"/>
      <c r="H1150" s="89"/>
      <c r="I1150" s="89"/>
      <c r="J1150" s="89"/>
      <c r="K1150" s="89"/>
      <c r="L1150" s="89"/>
      <c r="M1150" s="89"/>
      <c r="N1150" s="89"/>
      <c r="O1150" s="89"/>
      <c r="P1150" s="89"/>
      <c r="Q1150" s="89"/>
      <c r="R1150" s="89"/>
      <c r="S1150" s="89"/>
      <c r="T1150" s="89"/>
      <c r="U1150" s="89"/>
      <c r="V1150" s="89"/>
      <c r="W1150" s="89"/>
      <c r="X1150" s="89"/>
      <c r="Y1150" s="89"/>
      <c r="Z1150" s="89"/>
      <c r="AA1150" s="89"/>
      <c r="AB1150" s="89"/>
      <c r="AC1150" s="89"/>
      <c r="AD1150" s="89"/>
      <c r="AE1150" s="89"/>
      <c r="AF1150" s="89"/>
      <c r="AG1150" s="89"/>
      <c r="AH1150" s="89"/>
      <c r="AI1150" s="71"/>
      <c r="AJ1150" s="71"/>
      <c r="AK1150" s="71"/>
      <c r="AL1150" s="26" t="str">
        <f t="shared" si="66"/>
        <v/>
      </c>
      <c r="AM1150" s="26" t="str">
        <f t="shared" si="67"/>
        <v/>
      </c>
      <c r="AN1150" s="24" t="str">
        <f t="shared" si="68"/>
        <v/>
      </c>
    </row>
    <row r="1151" spans="1:40">
      <c r="A1151" s="80">
        <v>1150</v>
      </c>
      <c r="B1151" s="89"/>
      <c r="C1151" s="96"/>
      <c r="D1151" s="89"/>
      <c r="E1151" s="89"/>
      <c r="F1151" s="89"/>
      <c r="G1151" s="89"/>
      <c r="H1151" s="89"/>
      <c r="I1151" s="89"/>
      <c r="J1151" s="89"/>
      <c r="K1151" s="89"/>
      <c r="L1151" s="89"/>
      <c r="M1151" s="89"/>
      <c r="N1151" s="89"/>
      <c r="O1151" s="89"/>
      <c r="P1151" s="89"/>
      <c r="Q1151" s="89"/>
      <c r="R1151" s="89"/>
      <c r="S1151" s="89"/>
      <c r="T1151" s="89"/>
      <c r="U1151" s="89"/>
      <c r="V1151" s="89"/>
      <c r="W1151" s="89"/>
      <c r="X1151" s="89"/>
      <c r="Y1151" s="89"/>
      <c r="Z1151" s="89"/>
      <c r="AA1151" s="89"/>
      <c r="AB1151" s="89"/>
      <c r="AC1151" s="89"/>
      <c r="AD1151" s="89"/>
      <c r="AE1151" s="89"/>
      <c r="AF1151" s="89"/>
      <c r="AG1151" s="89"/>
      <c r="AH1151" s="89"/>
      <c r="AI1151" s="71"/>
      <c r="AJ1151" s="71"/>
      <c r="AK1151" s="71"/>
      <c r="AL1151" s="26" t="str">
        <f t="shared" si="66"/>
        <v/>
      </c>
      <c r="AM1151" s="26" t="str">
        <f t="shared" si="67"/>
        <v/>
      </c>
      <c r="AN1151" s="24" t="str">
        <f t="shared" si="68"/>
        <v/>
      </c>
    </row>
    <row r="1152" spans="1:40">
      <c r="A1152" s="80">
        <v>1151</v>
      </c>
      <c r="B1152" s="89"/>
      <c r="C1152" s="96"/>
      <c r="D1152" s="89"/>
      <c r="E1152" s="89"/>
      <c r="F1152" s="89"/>
      <c r="G1152" s="89"/>
      <c r="H1152" s="89"/>
      <c r="I1152" s="89"/>
      <c r="J1152" s="89"/>
      <c r="K1152" s="89"/>
      <c r="L1152" s="89"/>
      <c r="M1152" s="89"/>
      <c r="N1152" s="89"/>
      <c r="O1152" s="89"/>
      <c r="P1152" s="89"/>
      <c r="Q1152" s="89"/>
      <c r="R1152" s="89"/>
      <c r="S1152" s="89"/>
      <c r="T1152" s="89"/>
      <c r="U1152" s="89"/>
      <c r="V1152" s="89"/>
      <c r="W1152" s="89"/>
      <c r="X1152" s="89"/>
      <c r="Y1152" s="89"/>
      <c r="Z1152" s="89"/>
      <c r="AA1152" s="89"/>
      <c r="AB1152" s="89"/>
      <c r="AC1152" s="89"/>
      <c r="AD1152" s="89"/>
      <c r="AE1152" s="89"/>
      <c r="AF1152" s="89"/>
      <c r="AG1152" s="89"/>
      <c r="AH1152" s="89"/>
      <c r="AI1152" s="71"/>
      <c r="AJ1152" s="71"/>
      <c r="AK1152" s="71"/>
      <c r="AL1152" s="26" t="str">
        <f t="shared" si="66"/>
        <v/>
      </c>
      <c r="AM1152" s="26" t="str">
        <f t="shared" si="67"/>
        <v/>
      </c>
      <c r="AN1152" s="24" t="str">
        <f t="shared" si="68"/>
        <v/>
      </c>
    </row>
    <row r="1153" spans="1:40">
      <c r="A1153" s="80">
        <v>1152</v>
      </c>
      <c r="B1153" s="89"/>
      <c r="C1153" s="96"/>
      <c r="D1153" s="89"/>
      <c r="E1153" s="89"/>
      <c r="F1153" s="89"/>
      <c r="G1153" s="89"/>
      <c r="H1153" s="89"/>
      <c r="I1153" s="89"/>
      <c r="J1153" s="89"/>
      <c r="K1153" s="89"/>
      <c r="L1153" s="89"/>
      <c r="M1153" s="89"/>
      <c r="N1153" s="89"/>
      <c r="O1153" s="89"/>
      <c r="P1153" s="89"/>
      <c r="Q1153" s="89"/>
      <c r="R1153" s="89"/>
      <c r="S1153" s="89"/>
      <c r="T1153" s="89"/>
      <c r="U1153" s="89"/>
      <c r="V1153" s="89"/>
      <c r="W1153" s="89"/>
      <c r="X1153" s="89"/>
      <c r="Y1153" s="89"/>
      <c r="Z1153" s="89"/>
      <c r="AA1153" s="89"/>
      <c r="AB1153" s="89"/>
      <c r="AC1153" s="89"/>
      <c r="AD1153" s="89"/>
      <c r="AE1153" s="89"/>
      <c r="AF1153" s="89"/>
      <c r="AG1153" s="89"/>
      <c r="AH1153" s="89"/>
      <c r="AI1153" s="71"/>
      <c r="AJ1153" s="71"/>
      <c r="AK1153" s="71"/>
      <c r="AL1153" s="26" t="str">
        <f t="shared" si="66"/>
        <v/>
      </c>
      <c r="AM1153" s="26" t="str">
        <f t="shared" si="67"/>
        <v/>
      </c>
      <c r="AN1153" s="24" t="str">
        <f t="shared" si="68"/>
        <v/>
      </c>
    </row>
    <row r="1154" spans="1:40">
      <c r="A1154" s="80">
        <v>1153</v>
      </c>
      <c r="B1154" s="89"/>
      <c r="C1154" s="96"/>
      <c r="D1154" s="89"/>
      <c r="E1154" s="89"/>
      <c r="F1154" s="89"/>
      <c r="G1154" s="89"/>
      <c r="H1154" s="89"/>
      <c r="I1154" s="89"/>
      <c r="J1154" s="89"/>
      <c r="K1154" s="89"/>
      <c r="L1154" s="89"/>
      <c r="M1154" s="89"/>
      <c r="N1154" s="89"/>
      <c r="O1154" s="89"/>
      <c r="P1154" s="89"/>
      <c r="Q1154" s="89"/>
      <c r="R1154" s="89"/>
      <c r="S1154" s="89"/>
      <c r="T1154" s="89"/>
      <c r="U1154" s="89"/>
      <c r="V1154" s="89"/>
      <c r="W1154" s="89"/>
      <c r="X1154" s="89"/>
      <c r="Y1154" s="89"/>
      <c r="Z1154" s="89"/>
      <c r="AA1154" s="89"/>
      <c r="AB1154" s="89"/>
      <c r="AC1154" s="89"/>
      <c r="AD1154" s="89"/>
      <c r="AE1154" s="89"/>
      <c r="AF1154" s="89"/>
      <c r="AG1154" s="89"/>
      <c r="AH1154" s="89"/>
      <c r="AI1154" s="71"/>
      <c r="AJ1154" s="71"/>
      <c r="AK1154" s="71"/>
      <c r="AL1154" s="26" t="str">
        <f t="shared" si="66"/>
        <v/>
      </c>
      <c r="AM1154" s="26" t="str">
        <f t="shared" si="67"/>
        <v/>
      </c>
      <c r="AN1154" s="24" t="str">
        <f t="shared" si="68"/>
        <v/>
      </c>
    </row>
    <row r="1155" spans="1:40">
      <c r="A1155" s="80">
        <v>1154</v>
      </c>
      <c r="B1155" s="89"/>
      <c r="C1155" s="96"/>
      <c r="D1155" s="89"/>
      <c r="E1155" s="89"/>
      <c r="F1155" s="89"/>
      <c r="G1155" s="89"/>
      <c r="H1155" s="89"/>
      <c r="I1155" s="89"/>
      <c r="J1155" s="89"/>
      <c r="K1155" s="89"/>
      <c r="L1155" s="89"/>
      <c r="M1155" s="89"/>
      <c r="N1155" s="89"/>
      <c r="O1155" s="89"/>
      <c r="P1155" s="89"/>
      <c r="Q1155" s="89"/>
      <c r="R1155" s="89"/>
      <c r="S1155" s="89"/>
      <c r="T1155" s="89"/>
      <c r="U1155" s="89"/>
      <c r="V1155" s="89"/>
      <c r="W1155" s="89"/>
      <c r="X1155" s="89"/>
      <c r="Y1155" s="89"/>
      <c r="Z1155" s="89"/>
      <c r="AA1155" s="89"/>
      <c r="AB1155" s="89"/>
      <c r="AC1155" s="89"/>
      <c r="AD1155" s="89"/>
      <c r="AE1155" s="89"/>
      <c r="AF1155" s="89"/>
      <c r="AG1155" s="89"/>
      <c r="AH1155" s="89"/>
      <c r="AI1155" s="71"/>
      <c r="AJ1155" s="71"/>
      <c r="AK1155" s="71"/>
      <c r="AL1155" s="26" t="str">
        <f t="shared" si="66"/>
        <v/>
      </c>
      <c r="AM1155" s="26" t="str">
        <f t="shared" si="67"/>
        <v/>
      </c>
      <c r="AN1155" s="24" t="str">
        <f t="shared" si="68"/>
        <v/>
      </c>
    </row>
    <row r="1156" spans="1:40">
      <c r="A1156" s="80">
        <v>1155</v>
      </c>
      <c r="B1156" s="92"/>
      <c r="C1156" s="96"/>
      <c r="D1156" s="89"/>
      <c r="E1156" s="89"/>
      <c r="F1156" s="89"/>
      <c r="G1156" s="89"/>
      <c r="H1156" s="89"/>
      <c r="I1156" s="89"/>
      <c r="J1156" s="89"/>
      <c r="K1156" s="89"/>
      <c r="L1156" s="89"/>
      <c r="M1156" s="89"/>
      <c r="N1156" s="89"/>
      <c r="O1156" s="89"/>
      <c r="P1156" s="89"/>
      <c r="Q1156" s="89"/>
      <c r="R1156" s="89"/>
      <c r="S1156" s="89"/>
      <c r="T1156" s="89"/>
      <c r="U1156" s="89"/>
      <c r="V1156" s="89"/>
      <c r="W1156" s="89"/>
      <c r="X1156" s="89"/>
      <c r="Y1156" s="89"/>
      <c r="Z1156" s="89"/>
      <c r="AA1156" s="89"/>
      <c r="AB1156" s="89"/>
      <c r="AC1156" s="89"/>
      <c r="AD1156" s="89"/>
      <c r="AE1156" s="89"/>
      <c r="AF1156" s="89"/>
      <c r="AG1156" s="89"/>
      <c r="AH1156" s="89"/>
      <c r="AI1156" s="71"/>
      <c r="AJ1156" s="71"/>
      <c r="AK1156" s="97"/>
      <c r="AL1156" s="26" t="str">
        <f t="shared" si="66"/>
        <v/>
      </c>
      <c r="AM1156" s="26" t="str">
        <f t="shared" si="67"/>
        <v/>
      </c>
      <c r="AN1156" s="24" t="str">
        <f t="shared" si="68"/>
        <v/>
      </c>
    </row>
    <row r="1157" spans="1:40">
      <c r="A1157" s="80">
        <v>1156</v>
      </c>
      <c r="B1157" s="92"/>
      <c r="C1157" s="96"/>
      <c r="D1157" s="89"/>
      <c r="E1157" s="89"/>
      <c r="F1157" s="89"/>
      <c r="G1157" s="89"/>
      <c r="H1157" s="89"/>
      <c r="I1157" s="89"/>
      <c r="J1157" s="89"/>
      <c r="K1157" s="89"/>
      <c r="L1157" s="89"/>
      <c r="M1157" s="89"/>
      <c r="N1157" s="89"/>
      <c r="O1157" s="89"/>
      <c r="P1157" s="89"/>
      <c r="Q1157" s="89"/>
      <c r="R1157" s="89"/>
      <c r="S1157" s="89"/>
      <c r="T1157" s="89"/>
      <c r="U1157" s="89"/>
      <c r="V1157" s="89"/>
      <c r="W1157" s="89"/>
      <c r="X1157" s="89"/>
      <c r="Y1157" s="89"/>
      <c r="Z1157" s="89"/>
      <c r="AA1157" s="89"/>
      <c r="AB1157" s="89"/>
      <c r="AC1157" s="89"/>
      <c r="AD1157" s="89"/>
      <c r="AE1157" s="89"/>
      <c r="AF1157" s="89"/>
      <c r="AG1157" s="89"/>
      <c r="AH1157" s="89"/>
      <c r="AI1157" s="71"/>
      <c r="AJ1157" s="71"/>
      <c r="AK1157" s="71"/>
      <c r="AL1157" s="26" t="str">
        <f t="shared" si="66"/>
        <v/>
      </c>
      <c r="AM1157" s="26" t="str">
        <f t="shared" si="67"/>
        <v/>
      </c>
      <c r="AN1157" s="24" t="str">
        <f t="shared" si="68"/>
        <v/>
      </c>
    </row>
    <row r="1158" spans="1:40">
      <c r="A1158" s="80">
        <v>1157</v>
      </c>
      <c r="B1158" s="92"/>
      <c r="C1158" s="96"/>
      <c r="D1158" s="89"/>
      <c r="E1158" s="89"/>
      <c r="F1158" s="89"/>
      <c r="G1158" s="89"/>
      <c r="H1158" s="89"/>
      <c r="I1158" s="89"/>
      <c r="J1158" s="89"/>
      <c r="K1158" s="89"/>
      <c r="L1158" s="89"/>
      <c r="M1158" s="89"/>
      <c r="N1158" s="89"/>
      <c r="O1158" s="89"/>
      <c r="P1158" s="89"/>
      <c r="Q1158" s="89"/>
      <c r="R1158" s="89"/>
      <c r="S1158" s="89"/>
      <c r="T1158" s="89"/>
      <c r="U1158" s="89"/>
      <c r="V1158" s="89"/>
      <c r="W1158" s="89"/>
      <c r="X1158" s="89"/>
      <c r="Y1158" s="89"/>
      <c r="Z1158" s="89"/>
      <c r="AA1158" s="89"/>
      <c r="AB1158" s="89"/>
      <c r="AC1158" s="89"/>
      <c r="AD1158" s="89"/>
      <c r="AE1158" s="89"/>
      <c r="AF1158" s="89"/>
      <c r="AG1158" s="89"/>
      <c r="AH1158" s="89"/>
      <c r="AI1158" s="71"/>
      <c r="AJ1158" s="71"/>
      <c r="AK1158" s="71"/>
      <c r="AL1158" s="26" t="str">
        <f t="shared" si="66"/>
        <v/>
      </c>
      <c r="AM1158" s="26" t="str">
        <f t="shared" si="67"/>
        <v/>
      </c>
      <c r="AN1158" s="24" t="str">
        <f t="shared" si="68"/>
        <v/>
      </c>
    </row>
    <row r="1159" spans="1:40">
      <c r="A1159" s="80">
        <v>1158</v>
      </c>
      <c r="B1159" s="92"/>
      <c r="C1159" s="96"/>
      <c r="D1159" s="89"/>
      <c r="E1159" s="89"/>
      <c r="F1159" s="89"/>
      <c r="G1159" s="89"/>
      <c r="H1159" s="89"/>
      <c r="I1159" s="89"/>
      <c r="J1159" s="89"/>
      <c r="K1159" s="89"/>
      <c r="L1159" s="89"/>
      <c r="M1159" s="89"/>
      <c r="N1159" s="89"/>
      <c r="O1159" s="89"/>
      <c r="P1159" s="89"/>
      <c r="Q1159" s="89"/>
      <c r="R1159" s="89"/>
      <c r="S1159" s="89"/>
      <c r="T1159" s="89"/>
      <c r="U1159" s="89"/>
      <c r="V1159" s="89"/>
      <c r="W1159" s="89"/>
      <c r="X1159" s="89"/>
      <c r="Y1159" s="89"/>
      <c r="Z1159" s="89"/>
      <c r="AA1159" s="89"/>
      <c r="AB1159" s="89"/>
      <c r="AC1159" s="89"/>
      <c r="AD1159" s="89"/>
      <c r="AE1159" s="89"/>
      <c r="AF1159" s="89"/>
      <c r="AG1159" s="89"/>
      <c r="AH1159" s="89"/>
      <c r="AI1159" s="71"/>
      <c r="AJ1159" s="71"/>
      <c r="AK1159" s="71"/>
      <c r="AL1159" s="26" t="str">
        <f t="shared" si="66"/>
        <v/>
      </c>
      <c r="AM1159" s="26" t="str">
        <f t="shared" si="67"/>
        <v/>
      </c>
      <c r="AN1159" s="24" t="str">
        <f t="shared" si="68"/>
        <v/>
      </c>
    </row>
    <row r="1160" spans="1:40">
      <c r="A1160" s="80">
        <v>1159</v>
      </c>
      <c r="B1160" s="92"/>
      <c r="C1160" s="96"/>
      <c r="D1160" s="89"/>
      <c r="E1160" s="89"/>
      <c r="F1160" s="89"/>
      <c r="G1160" s="89"/>
      <c r="H1160" s="89"/>
      <c r="I1160" s="89"/>
      <c r="J1160" s="89"/>
      <c r="K1160" s="89"/>
      <c r="L1160" s="89"/>
      <c r="M1160" s="89"/>
      <c r="N1160" s="89"/>
      <c r="O1160" s="89"/>
      <c r="P1160" s="89"/>
      <c r="Q1160" s="89"/>
      <c r="R1160" s="89"/>
      <c r="S1160" s="89"/>
      <c r="T1160" s="89"/>
      <c r="U1160" s="89"/>
      <c r="V1160" s="89"/>
      <c r="W1160" s="89"/>
      <c r="X1160" s="89"/>
      <c r="Y1160" s="89"/>
      <c r="Z1160" s="89"/>
      <c r="AA1160" s="89"/>
      <c r="AB1160" s="89"/>
      <c r="AC1160" s="89"/>
      <c r="AD1160" s="89"/>
      <c r="AE1160" s="89"/>
      <c r="AF1160" s="89"/>
      <c r="AG1160" s="89"/>
      <c r="AH1160" s="89"/>
      <c r="AI1160" s="71"/>
      <c r="AJ1160" s="71"/>
      <c r="AK1160" s="71"/>
      <c r="AL1160" s="26" t="str">
        <f t="shared" si="66"/>
        <v/>
      </c>
      <c r="AM1160" s="26" t="str">
        <f t="shared" si="67"/>
        <v/>
      </c>
      <c r="AN1160" s="24" t="str">
        <f t="shared" si="68"/>
        <v/>
      </c>
    </row>
    <row r="1161" spans="1:40">
      <c r="A1161" s="80">
        <v>1160</v>
      </c>
      <c r="B1161" s="92"/>
      <c r="C1161" s="96"/>
      <c r="D1161" s="89"/>
      <c r="E1161" s="89"/>
      <c r="F1161" s="89"/>
      <c r="G1161" s="89"/>
      <c r="H1161" s="89"/>
      <c r="I1161" s="89"/>
      <c r="J1161" s="89"/>
      <c r="K1161" s="89"/>
      <c r="L1161" s="89"/>
      <c r="M1161" s="89"/>
      <c r="N1161" s="89"/>
      <c r="O1161" s="89"/>
      <c r="P1161" s="89"/>
      <c r="Q1161" s="89"/>
      <c r="R1161" s="89"/>
      <c r="S1161" s="89"/>
      <c r="T1161" s="89"/>
      <c r="U1161" s="89"/>
      <c r="V1161" s="89"/>
      <c r="W1161" s="89"/>
      <c r="X1161" s="89"/>
      <c r="Y1161" s="89"/>
      <c r="Z1161" s="89"/>
      <c r="AA1161" s="89"/>
      <c r="AB1161" s="89"/>
      <c r="AC1161" s="89"/>
      <c r="AD1161" s="89"/>
      <c r="AE1161" s="89"/>
      <c r="AF1161" s="89"/>
      <c r="AG1161" s="89"/>
      <c r="AH1161" s="89"/>
      <c r="AI1161" s="71"/>
      <c r="AJ1161" s="71"/>
      <c r="AK1161" s="71"/>
      <c r="AL1161" s="26" t="str">
        <f t="shared" si="66"/>
        <v/>
      </c>
      <c r="AM1161" s="26" t="str">
        <f t="shared" si="67"/>
        <v/>
      </c>
      <c r="AN1161" s="24" t="str">
        <f t="shared" si="68"/>
        <v/>
      </c>
    </row>
    <row r="1162" spans="1:40">
      <c r="A1162" s="80">
        <v>1161</v>
      </c>
      <c r="B1162" s="92"/>
      <c r="C1162" s="96"/>
      <c r="D1162" s="89"/>
      <c r="E1162" s="89"/>
      <c r="F1162" s="89"/>
      <c r="G1162" s="89"/>
      <c r="H1162" s="89"/>
      <c r="I1162" s="89"/>
      <c r="J1162" s="89"/>
      <c r="K1162" s="89"/>
      <c r="L1162" s="89"/>
      <c r="M1162" s="89"/>
      <c r="N1162" s="89"/>
      <c r="O1162" s="89"/>
      <c r="P1162" s="89"/>
      <c r="Q1162" s="89"/>
      <c r="R1162" s="89"/>
      <c r="S1162" s="89"/>
      <c r="T1162" s="89"/>
      <c r="U1162" s="89"/>
      <c r="V1162" s="89"/>
      <c r="W1162" s="89"/>
      <c r="X1162" s="89"/>
      <c r="Y1162" s="89"/>
      <c r="Z1162" s="89"/>
      <c r="AA1162" s="89"/>
      <c r="AB1162" s="89"/>
      <c r="AC1162" s="89"/>
      <c r="AD1162" s="89"/>
      <c r="AE1162" s="89"/>
      <c r="AF1162" s="89"/>
      <c r="AG1162" s="89"/>
      <c r="AH1162" s="89"/>
      <c r="AI1162" s="71"/>
      <c r="AJ1162" s="71"/>
      <c r="AK1162" s="71"/>
      <c r="AL1162" s="26" t="str">
        <f t="shared" si="66"/>
        <v/>
      </c>
      <c r="AM1162" s="26" t="str">
        <f t="shared" si="67"/>
        <v/>
      </c>
      <c r="AN1162" s="24" t="str">
        <f t="shared" si="68"/>
        <v/>
      </c>
    </row>
    <row r="1163" spans="1:40">
      <c r="A1163" s="80">
        <v>1162</v>
      </c>
      <c r="B1163" s="92"/>
      <c r="C1163" s="96"/>
      <c r="D1163" s="89"/>
      <c r="E1163" s="89"/>
      <c r="F1163" s="89"/>
      <c r="G1163" s="89"/>
      <c r="H1163" s="89"/>
      <c r="I1163" s="89"/>
      <c r="J1163" s="89"/>
      <c r="K1163" s="89"/>
      <c r="L1163" s="89"/>
      <c r="M1163" s="89"/>
      <c r="N1163" s="89"/>
      <c r="O1163" s="89"/>
      <c r="P1163" s="89"/>
      <c r="Q1163" s="89"/>
      <c r="R1163" s="89"/>
      <c r="S1163" s="89"/>
      <c r="T1163" s="89"/>
      <c r="U1163" s="89"/>
      <c r="V1163" s="89"/>
      <c r="W1163" s="89"/>
      <c r="X1163" s="89"/>
      <c r="Y1163" s="89"/>
      <c r="Z1163" s="89"/>
      <c r="AA1163" s="89"/>
      <c r="AB1163" s="89"/>
      <c r="AC1163" s="89"/>
      <c r="AD1163" s="89"/>
      <c r="AE1163" s="89"/>
      <c r="AF1163" s="89"/>
      <c r="AG1163" s="89"/>
      <c r="AH1163" s="89"/>
      <c r="AI1163" s="71"/>
      <c r="AJ1163" s="71"/>
      <c r="AK1163" s="71"/>
      <c r="AL1163" s="26" t="str">
        <f t="shared" si="66"/>
        <v/>
      </c>
      <c r="AM1163" s="26" t="str">
        <f t="shared" si="67"/>
        <v/>
      </c>
      <c r="AN1163" s="24" t="str">
        <f t="shared" si="68"/>
        <v/>
      </c>
    </row>
    <row r="1164" spans="1:40">
      <c r="A1164" s="80">
        <v>1163</v>
      </c>
      <c r="B1164" s="93"/>
      <c r="C1164" s="96"/>
      <c r="D1164" s="71"/>
      <c r="E1164" s="71"/>
      <c r="F1164" s="71"/>
      <c r="G1164" s="71"/>
      <c r="H1164" s="71"/>
      <c r="I1164" s="71"/>
      <c r="J1164" s="71"/>
      <c r="K1164" s="71"/>
      <c r="L1164" s="89"/>
      <c r="M1164" s="89"/>
      <c r="N1164" s="71"/>
      <c r="O1164" s="71"/>
      <c r="P1164" s="71"/>
      <c r="Q1164" s="71"/>
      <c r="R1164" s="71"/>
      <c r="S1164" s="71"/>
      <c r="T1164" s="71"/>
      <c r="U1164" s="71"/>
      <c r="V1164" s="71"/>
      <c r="W1164" s="71"/>
      <c r="X1164" s="71"/>
      <c r="Y1164" s="71"/>
      <c r="Z1164" s="71"/>
      <c r="AA1164" s="71"/>
      <c r="AB1164" s="71"/>
      <c r="AC1164" s="71"/>
      <c r="AD1164" s="71"/>
      <c r="AE1164" s="71"/>
      <c r="AF1164" s="71"/>
      <c r="AG1164" s="71"/>
      <c r="AH1164" s="71"/>
      <c r="AI1164" s="71"/>
      <c r="AJ1164" s="71"/>
      <c r="AK1164" s="71"/>
      <c r="AL1164" s="26" t="str">
        <f t="shared" si="66"/>
        <v/>
      </c>
      <c r="AM1164" s="26" t="str">
        <f t="shared" si="67"/>
        <v/>
      </c>
      <c r="AN1164" s="24" t="str">
        <f t="shared" si="68"/>
        <v/>
      </c>
    </row>
    <row r="1165" spans="1:40">
      <c r="A1165" s="80">
        <v>1164</v>
      </c>
      <c r="B1165" s="93"/>
      <c r="C1165" s="96"/>
      <c r="D1165" s="71"/>
      <c r="E1165" s="71"/>
      <c r="F1165" s="71"/>
      <c r="G1165" s="71"/>
      <c r="H1165" s="71"/>
      <c r="I1165" s="71"/>
      <c r="J1165" s="71"/>
      <c r="K1165" s="71"/>
      <c r="L1165" s="89"/>
      <c r="M1165" s="89"/>
      <c r="N1165" s="71"/>
      <c r="O1165" s="71"/>
      <c r="P1165" s="71"/>
      <c r="Q1165" s="71"/>
      <c r="R1165" s="71"/>
      <c r="S1165" s="71"/>
      <c r="T1165" s="71"/>
      <c r="U1165" s="71"/>
      <c r="V1165" s="71"/>
      <c r="W1165" s="71"/>
      <c r="X1165" s="71"/>
      <c r="Y1165" s="71"/>
      <c r="Z1165" s="71"/>
      <c r="AA1165" s="71"/>
      <c r="AB1165" s="71"/>
      <c r="AC1165" s="71"/>
      <c r="AD1165" s="71"/>
      <c r="AE1165" s="71"/>
      <c r="AF1165" s="71"/>
      <c r="AG1165" s="71"/>
      <c r="AH1165" s="71"/>
      <c r="AI1165" s="71"/>
      <c r="AJ1165" s="71"/>
      <c r="AK1165" s="71"/>
      <c r="AL1165" s="26" t="str">
        <f t="shared" si="66"/>
        <v/>
      </c>
      <c r="AM1165" s="26" t="str">
        <f t="shared" si="67"/>
        <v/>
      </c>
      <c r="AN1165" s="24" t="str">
        <f t="shared" si="68"/>
        <v/>
      </c>
    </row>
    <row r="1166" spans="1:40">
      <c r="A1166" s="80">
        <v>1165</v>
      </c>
      <c r="B1166" s="92"/>
      <c r="C1166" s="96"/>
      <c r="D1166" s="89"/>
      <c r="E1166" s="89"/>
      <c r="F1166" s="89"/>
      <c r="G1166" s="89"/>
      <c r="H1166" s="89"/>
      <c r="I1166" s="89"/>
      <c r="J1166" s="89"/>
      <c r="K1166" s="89"/>
      <c r="L1166" s="89"/>
      <c r="M1166" s="89"/>
      <c r="N1166" s="89"/>
      <c r="O1166" s="89"/>
      <c r="P1166" s="89"/>
      <c r="Q1166" s="89"/>
      <c r="R1166" s="89"/>
      <c r="S1166" s="89"/>
      <c r="T1166" s="89"/>
      <c r="U1166" s="89"/>
      <c r="V1166" s="89"/>
      <c r="W1166" s="89"/>
      <c r="X1166" s="89"/>
      <c r="Y1166" s="89"/>
      <c r="Z1166" s="89"/>
      <c r="AA1166" s="89"/>
      <c r="AB1166" s="89"/>
      <c r="AC1166" s="89"/>
      <c r="AD1166" s="89"/>
      <c r="AE1166" s="89"/>
      <c r="AF1166" s="89"/>
      <c r="AG1166" s="89"/>
      <c r="AH1166" s="89"/>
      <c r="AI1166" s="71"/>
      <c r="AJ1166" s="71"/>
      <c r="AK1166" s="71"/>
      <c r="AL1166" s="26" t="str">
        <f t="shared" si="66"/>
        <v/>
      </c>
      <c r="AM1166" s="26" t="str">
        <f t="shared" si="67"/>
        <v/>
      </c>
      <c r="AN1166" s="24" t="str">
        <f t="shared" si="68"/>
        <v/>
      </c>
    </row>
    <row r="1167" spans="1:40">
      <c r="A1167" s="80">
        <v>1166</v>
      </c>
      <c r="B1167" s="92"/>
      <c r="C1167" s="96"/>
      <c r="D1167" s="89"/>
      <c r="E1167" s="89"/>
      <c r="F1167" s="89"/>
      <c r="G1167" s="89"/>
      <c r="H1167" s="89"/>
      <c r="I1167" s="89"/>
      <c r="J1167" s="89"/>
      <c r="K1167" s="89"/>
      <c r="L1167" s="89"/>
      <c r="M1167" s="89"/>
      <c r="N1167" s="89"/>
      <c r="O1167" s="89"/>
      <c r="P1167" s="89"/>
      <c r="Q1167" s="89"/>
      <c r="R1167" s="89"/>
      <c r="S1167" s="89"/>
      <c r="T1167" s="89"/>
      <c r="U1167" s="89"/>
      <c r="V1167" s="89"/>
      <c r="W1167" s="89"/>
      <c r="X1167" s="89"/>
      <c r="Y1167" s="89"/>
      <c r="Z1167" s="89"/>
      <c r="AA1167" s="89"/>
      <c r="AB1167" s="89"/>
      <c r="AC1167" s="89"/>
      <c r="AD1167" s="89"/>
      <c r="AE1167" s="89"/>
      <c r="AF1167" s="89"/>
      <c r="AG1167" s="89"/>
      <c r="AH1167" s="89"/>
      <c r="AI1167" s="71"/>
      <c r="AJ1167" s="71"/>
      <c r="AK1167" s="71"/>
      <c r="AL1167" s="26" t="str">
        <f t="shared" si="66"/>
        <v/>
      </c>
      <c r="AM1167" s="26" t="str">
        <f t="shared" si="67"/>
        <v/>
      </c>
      <c r="AN1167" s="24" t="str">
        <f t="shared" si="68"/>
        <v/>
      </c>
    </row>
    <row r="1168" spans="1:40">
      <c r="A1168" s="80">
        <v>1167</v>
      </c>
      <c r="B1168" s="92"/>
      <c r="C1168" s="96"/>
      <c r="D1168" s="89"/>
      <c r="E1168" s="89"/>
      <c r="F1168" s="89"/>
      <c r="G1168" s="89"/>
      <c r="H1168" s="89"/>
      <c r="I1168" s="89"/>
      <c r="J1168" s="89"/>
      <c r="K1168" s="89"/>
      <c r="L1168" s="89"/>
      <c r="M1168" s="89"/>
      <c r="N1168" s="89"/>
      <c r="O1168" s="89"/>
      <c r="P1168" s="89"/>
      <c r="Q1168" s="89"/>
      <c r="R1168" s="89"/>
      <c r="S1168" s="89"/>
      <c r="T1168" s="89"/>
      <c r="U1168" s="89"/>
      <c r="V1168" s="89"/>
      <c r="W1168" s="89"/>
      <c r="X1168" s="89"/>
      <c r="Y1168" s="89"/>
      <c r="Z1168" s="89"/>
      <c r="AA1168" s="89"/>
      <c r="AB1168" s="89"/>
      <c r="AC1168" s="89"/>
      <c r="AD1168" s="89"/>
      <c r="AE1168" s="89"/>
      <c r="AF1168" s="89"/>
      <c r="AG1168" s="89"/>
      <c r="AH1168" s="89"/>
      <c r="AI1168" s="71"/>
      <c r="AJ1168" s="71"/>
      <c r="AK1168" s="71"/>
      <c r="AL1168" s="26" t="str">
        <f t="shared" si="66"/>
        <v/>
      </c>
      <c r="AM1168" s="26" t="str">
        <f t="shared" si="67"/>
        <v/>
      </c>
      <c r="AN1168" s="24" t="str">
        <f t="shared" si="68"/>
        <v/>
      </c>
    </row>
    <row r="1169" spans="1:40">
      <c r="A1169" s="80">
        <v>1168</v>
      </c>
      <c r="B1169" s="92"/>
      <c r="C1169" s="96"/>
      <c r="D1169" s="89"/>
      <c r="E1169" s="89"/>
      <c r="F1169" s="89"/>
      <c r="G1169" s="89"/>
      <c r="H1169" s="89"/>
      <c r="I1169" s="89"/>
      <c r="J1169" s="89"/>
      <c r="K1169" s="89"/>
      <c r="L1169" s="89"/>
      <c r="M1169" s="89"/>
      <c r="N1169" s="89"/>
      <c r="O1169" s="89"/>
      <c r="P1169" s="89"/>
      <c r="Q1169" s="89"/>
      <c r="R1169" s="89"/>
      <c r="S1169" s="89"/>
      <c r="T1169" s="89"/>
      <c r="U1169" s="89"/>
      <c r="V1169" s="89"/>
      <c r="W1169" s="89"/>
      <c r="X1169" s="89"/>
      <c r="Y1169" s="89"/>
      <c r="Z1169" s="89"/>
      <c r="AA1169" s="89"/>
      <c r="AB1169" s="89"/>
      <c r="AC1169" s="89"/>
      <c r="AD1169" s="89"/>
      <c r="AE1169" s="89"/>
      <c r="AF1169" s="89"/>
      <c r="AG1169" s="89"/>
      <c r="AH1169" s="89"/>
      <c r="AI1169" s="71"/>
      <c r="AJ1169" s="71"/>
      <c r="AK1169" s="71"/>
      <c r="AL1169" s="26" t="str">
        <f t="shared" si="66"/>
        <v/>
      </c>
      <c r="AM1169" s="26" t="str">
        <f t="shared" si="67"/>
        <v/>
      </c>
      <c r="AN1169" s="24" t="str">
        <f t="shared" si="68"/>
        <v/>
      </c>
    </row>
    <row r="1170" spans="1:40">
      <c r="A1170" s="80">
        <v>1169</v>
      </c>
      <c r="B1170" s="92"/>
      <c r="C1170" s="89"/>
      <c r="D1170" s="89"/>
      <c r="E1170" s="89"/>
      <c r="F1170" s="89"/>
      <c r="G1170" s="89"/>
      <c r="H1170" s="89"/>
      <c r="I1170" s="89"/>
      <c r="J1170" s="89"/>
      <c r="K1170" s="89"/>
      <c r="L1170" s="89"/>
      <c r="M1170" s="89"/>
      <c r="N1170" s="89"/>
      <c r="O1170" s="89"/>
      <c r="P1170" s="89"/>
      <c r="Q1170" s="89"/>
      <c r="R1170" s="89"/>
      <c r="S1170" s="89"/>
      <c r="T1170" s="89"/>
      <c r="U1170" s="89"/>
      <c r="V1170" s="89"/>
      <c r="W1170" s="89"/>
      <c r="X1170" s="89"/>
      <c r="Y1170" s="89"/>
      <c r="Z1170" s="89"/>
      <c r="AA1170" s="89"/>
      <c r="AB1170" s="89"/>
      <c r="AC1170" s="89"/>
      <c r="AD1170" s="89"/>
      <c r="AE1170" s="89"/>
      <c r="AF1170" s="89"/>
      <c r="AG1170" s="89"/>
      <c r="AH1170" s="89"/>
      <c r="AI1170" s="71"/>
      <c r="AJ1170" s="71"/>
      <c r="AK1170" s="71"/>
      <c r="AL1170" s="26" t="str">
        <f t="shared" si="66"/>
        <v/>
      </c>
      <c r="AM1170" s="26" t="str">
        <f t="shared" si="67"/>
        <v/>
      </c>
      <c r="AN1170" s="24" t="str">
        <f t="shared" si="68"/>
        <v/>
      </c>
    </row>
    <row r="1171" spans="1:40">
      <c r="A1171" s="80">
        <v>1170</v>
      </c>
      <c r="B1171" s="92"/>
      <c r="C1171" s="89"/>
      <c r="D1171" s="89"/>
      <c r="E1171" s="89"/>
      <c r="F1171" s="89"/>
      <c r="G1171" s="89"/>
      <c r="H1171" s="89"/>
      <c r="I1171" s="89"/>
      <c r="J1171" s="89"/>
      <c r="K1171" s="89"/>
      <c r="L1171" s="89"/>
      <c r="M1171" s="89"/>
      <c r="N1171" s="89"/>
      <c r="O1171" s="89"/>
      <c r="P1171" s="89"/>
      <c r="Q1171" s="89"/>
      <c r="R1171" s="89"/>
      <c r="S1171" s="89"/>
      <c r="T1171" s="89"/>
      <c r="U1171" s="89"/>
      <c r="V1171" s="89"/>
      <c r="W1171" s="89"/>
      <c r="X1171" s="89"/>
      <c r="Y1171" s="89"/>
      <c r="Z1171" s="89"/>
      <c r="AA1171" s="89"/>
      <c r="AB1171" s="89"/>
      <c r="AC1171" s="89"/>
      <c r="AD1171" s="89"/>
      <c r="AE1171" s="89"/>
      <c r="AF1171" s="89"/>
      <c r="AG1171" s="89"/>
      <c r="AH1171" s="89"/>
      <c r="AI1171" s="71"/>
      <c r="AJ1171" s="71"/>
      <c r="AK1171" s="71"/>
      <c r="AL1171" s="26" t="str">
        <f t="shared" si="66"/>
        <v/>
      </c>
      <c r="AM1171" s="26" t="str">
        <f t="shared" si="67"/>
        <v/>
      </c>
      <c r="AN1171" s="24" t="str">
        <f t="shared" si="68"/>
        <v/>
      </c>
    </row>
    <row r="1172" spans="1:40">
      <c r="A1172" s="80">
        <v>1171</v>
      </c>
      <c r="B1172" s="92"/>
      <c r="C1172" s="89"/>
      <c r="D1172" s="89"/>
      <c r="E1172" s="89"/>
      <c r="F1172" s="89"/>
      <c r="G1172" s="89"/>
      <c r="H1172" s="89"/>
      <c r="I1172" s="89"/>
      <c r="J1172" s="89"/>
      <c r="K1172" s="89"/>
      <c r="L1172" s="89"/>
      <c r="M1172" s="89"/>
      <c r="N1172" s="89"/>
      <c r="O1172" s="89"/>
      <c r="P1172" s="89"/>
      <c r="Q1172" s="89"/>
      <c r="R1172" s="89"/>
      <c r="S1172" s="89"/>
      <c r="T1172" s="89"/>
      <c r="U1172" s="89"/>
      <c r="V1172" s="89"/>
      <c r="W1172" s="89"/>
      <c r="X1172" s="89"/>
      <c r="Y1172" s="89"/>
      <c r="Z1172" s="89"/>
      <c r="AA1172" s="89"/>
      <c r="AB1172" s="89"/>
      <c r="AC1172" s="89"/>
      <c r="AD1172" s="89"/>
      <c r="AE1172" s="89"/>
      <c r="AF1172" s="89"/>
      <c r="AG1172" s="89"/>
      <c r="AH1172" s="89"/>
      <c r="AI1172" s="71"/>
      <c r="AJ1172" s="71"/>
      <c r="AK1172" s="71"/>
      <c r="AL1172" s="26" t="str">
        <f t="shared" si="66"/>
        <v/>
      </c>
      <c r="AM1172" s="26" t="str">
        <f t="shared" si="67"/>
        <v/>
      </c>
      <c r="AN1172" s="24" t="str">
        <f t="shared" si="68"/>
        <v/>
      </c>
    </row>
    <row r="1173" spans="1:40">
      <c r="A1173" s="80">
        <v>1172</v>
      </c>
      <c r="B1173" s="92"/>
      <c r="C1173" s="89"/>
      <c r="D1173" s="89"/>
      <c r="E1173" s="89"/>
      <c r="F1173" s="89"/>
      <c r="G1173" s="89"/>
      <c r="H1173" s="89"/>
      <c r="I1173" s="89"/>
      <c r="J1173" s="89"/>
      <c r="K1173" s="89"/>
      <c r="L1173" s="89"/>
      <c r="M1173" s="89"/>
      <c r="N1173" s="89"/>
      <c r="O1173" s="89"/>
      <c r="P1173" s="89"/>
      <c r="Q1173" s="89"/>
      <c r="R1173" s="89"/>
      <c r="S1173" s="89"/>
      <c r="T1173" s="89"/>
      <c r="U1173" s="89"/>
      <c r="V1173" s="89"/>
      <c r="W1173" s="89"/>
      <c r="X1173" s="89"/>
      <c r="Y1173" s="89"/>
      <c r="Z1173" s="89"/>
      <c r="AA1173" s="89"/>
      <c r="AB1173" s="89"/>
      <c r="AC1173" s="89"/>
      <c r="AD1173" s="89"/>
      <c r="AE1173" s="89"/>
      <c r="AF1173" s="89"/>
      <c r="AG1173" s="89"/>
      <c r="AH1173" s="89"/>
      <c r="AI1173" s="71"/>
      <c r="AJ1173" s="71"/>
      <c r="AK1173" s="71"/>
      <c r="AL1173" s="26" t="str">
        <f t="shared" si="66"/>
        <v/>
      </c>
      <c r="AM1173" s="26" t="str">
        <f t="shared" si="67"/>
        <v/>
      </c>
      <c r="AN1173" s="24" t="str">
        <f t="shared" si="68"/>
        <v/>
      </c>
    </row>
    <row r="1174" spans="1:40">
      <c r="A1174" s="80">
        <v>1173</v>
      </c>
      <c r="B1174" s="92"/>
      <c r="C1174" s="89"/>
      <c r="D1174" s="89"/>
      <c r="E1174" s="89"/>
      <c r="F1174" s="89"/>
      <c r="G1174" s="89"/>
      <c r="H1174" s="89"/>
      <c r="I1174" s="89"/>
      <c r="J1174" s="89"/>
      <c r="K1174" s="89"/>
      <c r="L1174" s="89"/>
      <c r="M1174" s="89"/>
      <c r="N1174" s="89"/>
      <c r="O1174" s="89"/>
      <c r="P1174" s="89"/>
      <c r="Q1174" s="89"/>
      <c r="R1174" s="89"/>
      <c r="S1174" s="89"/>
      <c r="T1174" s="89"/>
      <c r="U1174" s="89"/>
      <c r="V1174" s="89"/>
      <c r="W1174" s="89"/>
      <c r="X1174" s="89"/>
      <c r="Y1174" s="89"/>
      <c r="Z1174" s="89"/>
      <c r="AA1174" s="89"/>
      <c r="AB1174" s="89"/>
      <c r="AC1174" s="89"/>
      <c r="AD1174" s="89"/>
      <c r="AE1174" s="89"/>
      <c r="AF1174" s="89"/>
      <c r="AG1174" s="89"/>
      <c r="AH1174" s="89"/>
      <c r="AI1174" s="71"/>
      <c r="AJ1174" s="71"/>
      <c r="AK1174" s="71"/>
      <c r="AL1174" s="26" t="str">
        <f t="shared" si="66"/>
        <v/>
      </c>
      <c r="AM1174" s="26" t="str">
        <f t="shared" si="67"/>
        <v/>
      </c>
      <c r="AN1174" s="24" t="str">
        <f t="shared" si="68"/>
        <v/>
      </c>
    </row>
    <row r="1175" spans="1:40">
      <c r="A1175" s="80">
        <v>1174</v>
      </c>
      <c r="B1175" s="92"/>
      <c r="C1175" s="89"/>
      <c r="D1175" s="89"/>
      <c r="E1175" s="89"/>
      <c r="F1175" s="89"/>
      <c r="G1175" s="89"/>
      <c r="H1175" s="89"/>
      <c r="I1175" s="89"/>
      <c r="J1175" s="89"/>
      <c r="K1175" s="89"/>
      <c r="L1175" s="89"/>
      <c r="M1175" s="89"/>
      <c r="N1175" s="89"/>
      <c r="O1175" s="89"/>
      <c r="P1175" s="89"/>
      <c r="Q1175" s="89"/>
      <c r="R1175" s="89"/>
      <c r="S1175" s="89"/>
      <c r="T1175" s="89"/>
      <c r="U1175" s="89"/>
      <c r="V1175" s="89"/>
      <c r="W1175" s="89"/>
      <c r="X1175" s="89"/>
      <c r="Y1175" s="89"/>
      <c r="Z1175" s="89"/>
      <c r="AA1175" s="89"/>
      <c r="AB1175" s="89"/>
      <c r="AC1175" s="89"/>
      <c r="AD1175" s="89"/>
      <c r="AE1175" s="89"/>
      <c r="AF1175" s="89"/>
      <c r="AG1175" s="89"/>
      <c r="AH1175" s="89"/>
      <c r="AI1175" s="71"/>
      <c r="AJ1175" s="71"/>
      <c r="AK1175" s="71"/>
      <c r="AL1175" s="26" t="str">
        <f t="shared" si="66"/>
        <v/>
      </c>
      <c r="AM1175" s="26" t="str">
        <f t="shared" si="67"/>
        <v/>
      </c>
      <c r="AN1175" s="24" t="str">
        <f t="shared" si="68"/>
        <v/>
      </c>
    </row>
    <row r="1176" spans="1:40">
      <c r="A1176" s="80">
        <v>1175</v>
      </c>
      <c r="B1176" s="92"/>
      <c r="C1176" s="89"/>
      <c r="D1176" s="89"/>
      <c r="E1176" s="89"/>
      <c r="F1176" s="89"/>
      <c r="G1176" s="89"/>
      <c r="H1176" s="89"/>
      <c r="I1176" s="89"/>
      <c r="J1176" s="89"/>
      <c r="K1176" s="89"/>
      <c r="L1176" s="89"/>
      <c r="M1176" s="89"/>
      <c r="N1176" s="89"/>
      <c r="O1176" s="89"/>
      <c r="P1176" s="89"/>
      <c r="Q1176" s="89"/>
      <c r="R1176" s="89"/>
      <c r="S1176" s="89"/>
      <c r="T1176" s="89"/>
      <c r="U1176" s="89"/>
      <c r="V1176" s="89"/>
      <c r="W1176" s="89"/>
      <c r="X1176" s="89"/>
      <c r="Y1176" s="89"/>
      <c r="Z1176" s="89"/>
      <c r="AA1176" s="89"/>
      <c r="AB1176" s="89"/>
      <c r="AC1176" s="89"/>
      <c r="AD1176" s="89"/>
      <c r="AE1176" s="89"/>
      <c r="AF1176" s="89"/>
      <c r="AG1176" s="89"/>
      <c r="AH1176" s="89"/>
      <c r="AI1176" s="71"/>
      <c r="AJ1176" s="71"/>
      <c r="AK1176" s="71"/>
      <c r="AL1176" s="26" t="str">
        <f t="shared" si="66"/>
        <v/>
      </c>
      <c r="AM1176" s="26" t="str">
        <f t="shared" si="67"/>
        <v/>
      </c>
      <c r="AN1176" s="24" t="str">
        <f t="shared" si="68"/>
        <v/>
      </c>
    </row>
    <row r="1177" spans="1:40">
      <c r="A1177" s="80">
        <v>1176</v>
      </c>
      <c r="B1177" s="92"/>
      <c r="C1177" s="89"/>
      <c r="D1177" s="71"/>
      <c r="E1177" s="71"/>
      <c r="F1177" s="71"/>
      <c r="G1177" s="71"/>
      <c r="H1177" s="71"/>
      <c r="I1177" s="71"/>
      <c r="J1177" s="71"/>
      <c r="K1177" s="71"/>
      <c r="L1177" s="89"/>
      <c r="M1177" s="89"/>
      <c r="N1177" s="71"/>
      <c r="O1177" s="71"/>
      <c r="P1177" s="71"/>
      <c r="Q1177" s="71"/>
      <c r="R1177" s="71"/>
      <c r="S1177" s="71"/>
      <c r="T1177" s="71"/>
      <c r="U1177" s="71"/>
      <c r="V1177" s="71"/>
      <c r="W1177" s="71"/>
      <c r="X1177" s="71"/>
      <c r="Y1177" s="71"/>
      <c r="Z1177" s="71"/>
      <c r="AA1177" s="71"/>
      <c r="AB1177" s="71"/>
      <c r="AC1177" s="71"/>
      <c r="AD1177" s="71"/>
      <c r="AE1177" s="71"/>
      <c r="AF1177" s="71"/>
      <c r="AG1177" s="71"/>
      <c r="AH1177" s="71"/>
      <c r="AI1177" s="71"/>
      <c r="AJ1177" s="71"/>
      <c r="AK1177" s="71"/>
      <c r="AL1177" s="26" t="str">
        <f t="shared" si="66"/>
        <v/>
      </c>
      <c r="AM1177" s="26" t="str">
        <f t="shared" si="67"/>
        <v/>
      </c>
      <c r="AN1177" s="24" t="str">
        <f t="shared" si="68"/>
        <v/>
      </c>
    </row>
    <row r="1178" spans="1:40">
      <c r="A1178" s="80">
        <v>1177</v>
      </c>
      <c r="B1178" s="92"/>
      <c r="C1178" s="89"/>
      <c r="D1178" s="71"/>
      <c r="E1178" s="71"/>
      <c r="F1178" s="71"/>
      <c r="G1178" s="71"/>
      <c r="H1178" s="71"/>
      <c r="I1178" s="71"/>
      <c r="J1178" s="71"/>
      <c r="K1178" s="71"/>
      <c r="L1178" s="89"/>
      <c r="M1178" s="89"/>
      <c r="N1178" s="71"/>
      <c r="O1178" s="71"/>
      <c r="P1178" s="71"/>
      <c r="Q1178" s="71"/>
      <c r="R1178" s="71"/>
      <c r="S1178" s="71"/>
      <c r="T1178" s="71"/>
      <c r="U1178" s="71"/>
      <c r="V1178" s="71"/>
      <c r="W1178" s="71"/>
      <c r="X1178" s="71"/>
      <c r="Y1178" s="71"/>
      <c r="Z1178" s="71"/>
      <c r="AA1178" s="71"/>
      <c r="AB1178" s="71"/>
      <c r="AC1178" s="71"/>
      <c r="AD1178" s="71"/>
      <c r="AE1178" s="71"/>
      <c r="AF1178" s="71"/>
      <c r="AG1178" s="71"/>
      <c r="AH1178" s="71"/>
      <c r="AI1178" s="71"/>
      <c r="AJ1178" s="71"/>
      <c r="AK1178" s="71"/>
      <c r="AL1178" s="26" t="str">
        <f t="shared" si="66"/>
        <v/>
      </c>
      <c r="AM1178" s="26" t="str">
        <f t="shared" si="67"/>
        <v/>
      </c>
      <c r="AN1178" s="24" t="str">
        <f t="shared" si="68"/>
        <v/>
      </c>
    </row>
    <row r="1179" spans="1:40">
      <c r="A1179" s="80">
        <v>1178</v>
      </c>
      <c r="B1179" s="92"/>
      <c r="C1179" s="89"/>
      <c r="D1179" s="89"/>
      <c r="E1179" s="89"/>
      <c r="F1179" s="89"/>
      <c r="G1179" s="89"/>
      <c r="H1179" s="89"/>
      <c r="I1179" s="89"/>
      <c r="J1179" s="89"/>
      <c r="K1179" s="89"/>
      <c r="L1179" s="89"/>
      <c r="M1179" s="89"/>
      <c r="N1179" s="89"/>
      <c r="O1179" s="89"/>
      <c r="P1179" s="89"/>
      <c r="Q1179" s="89"/>
      <c r="R1179" s="89"/>
      <c r="S1179" s="89"/>
      <c r="T1179" s="89"/>
      <c r="U1179" s="89"/>
      <c r="V1179" s="89"/>
      <c r="W1179" s="89"/>
      <c r="X1179" s="89"/>
      <c r="Y1179" s="89"/>
      <c r="Z1179" s="89"/>
      <c r="AA1179" s="89"/>
      <c r="AB1179" s="89"/>
      <c r="AC1179" s="89"/>
      <c r="AD1179" s="89"/>
      <c r="AE1179" s="89"/>
      <c r="AF1179" s="89"/>
      <c r="AG1179" s="89"/>
      <c r="AH1179" s="89"/>
      <c r="AI1179" s="71"/>
      <c r="AJ1179" s="71"/>
      <c r="AK1179" s="71"/>
      <c r="AL1179" s="26" t="str">
        <f t="shared" si="66"/>
        <v/>
      </c>
      <c r="AM1179" s="26" t="str">
        <f t="shared" si="67"/>
        <v/>
      </c>
      <c r="AN1179" s="24" t="str">
        <f t="shared" si="68"/>
        <v/>
      </c>
    </row>
    <row r="1180" spans="1:40">
      <c r="A1180" s="80">
        <v>1179</v>
      </c>
      <c r="B1180" s="92"/>
      <c r="C1180" s="89"/>
      <c r="D1180" s="89"/>
      <c r="E1180" s="89"/>
      <c r="F1180" s="89"/>
      <c r="G1180" s="89"/>
      <c r="H1180" s="89"/>
      <c r="I1180" s="89"/>
      <c r="J1180" s="89"/>
      <c r="K1180" s="89"/>
      <c r="L1180" s="89"/>
      <c r="M1180" s="89"/>
      <c r="N1180" s="89"/>
      <c r="O1180" s="89"/>
      <c r="P1180" s="89"/>
      <c r="Q1180" s="89"/>
      <c r="R1180" s="89"/>
      <c r="S1180" s="89"/>
      <c r="T1180" s="89"/>
      <c r="U1180" s="89"/>
      <c r="V1180" s="89"/>
      <c r="W1180" s="89"/>
      <c r="X1180" s="89"/>
      <c r="Y1180" s="89"/>
      <c r="Z1180" s="89"/>
      <c r="AA1180" s="89"/>
      <c r="AB1180" s="89"/>
      <c r="AC1180" s="89"/>
      <c r="AD1180" s="89"/>
      <c r="AE1180" s="89"/>
      <c r="AF1180" s="89"/>
      <c r="AG1180" s="89"/>
      <c r="AH1180" s="89"/>
      <c r="AI1180" s="71"/>
      <c r="AJ1180" s="71"/>
      <c r="AK1180" s="71"/>
      <c r="AL1180" s="26" t="str">
        <f t="shared" si="66"/>
        <v/>
      </c>
      <c r="AM1180" s="26" t="str">
        <f t="shared" si="67"/>
        <v/>
      </c>
      <c r="AN1180" s="24" t="str">
        <f t="shared" si="68"/>
        <v/>
      </c>
    </row>
    <row r="1181" spans="1:40">
      <c r="A1181" s="80">
        <v>1180</v>
      </c>
      <c r="B1181" s="92"/>
      <c r="C1181" s="89"/>
      <c r="D1181" s="89"/>
      <c r="E1181" s="89"/>
      <c r="F1181" s="89"/>
      <c r="G1181" s="89"/>
      <c r="H1181" s="89"/>
      <c r="I1181" s="89"/>
      <c r="J1181" s="89"/>
      <c r="K1181" s="89"/>
      <c r="L1181" s="89"/>
      <c r="M1181" s="89"/>
      <c r="N1181" s="89"/>
      <c r="O1181" s="89"/>
      <c r="P1181" s="89"/>
      <c r="Q1181" s="89"/>
      <c r="R1181" s="89"/>
      <c r="S1181" s="89"/>
      <c r="T1181" s="89"/>
      <c r="U1181" s="89"/>
      <c r="V1181" s="89"/>
      <c r="W1181" s="89"/>
      <c r="X1181" s="89"/>
      <c r="Y1181" s="89"/>
      <c r="Z1181" s="89"/>
      <c r="AA1181" s="89"/>
      <c r="AB1181" s="89"/>
      <c r="AC1181" s="89"/>
      <c r="AD1181" s="89"/>
      <c r="AE1181" s="89"/>
      <c r="AF1181" s="89"/>
      <c r="AG1181" s="89"/>
      <c r="AH1181" s="89"/>
      <c r="AI1181" s="71"/>
      <c r="AJ1181" s="71"/>
      <c r="AK1181" s="71"/>
      <c r="AL1181" s="26" t="str">
        <f t="shared" si="66"/>
        <v/>
      </c>
      <c r="AM1181" s="26" t="str">
        <f t="shared" si="67"/>
        <v/>
      </c>
      <c r="AN1181" s="24" t="str">
        <f t="shared" si="68"/>
        <v/>
      </c>
    </row>
    <row r="1182" spans="1:40">
      <c r="A1182" s="80">
        <v>1181</v>
      </c>
      <c r="B1182" s="92"/>
      <c r="C1182" s="89"/>
      <c r="D1182" s="89"/>
      <c r="E1182" s="89"/>
      <c r="F1182" s="89"/>
      <c r="G1182" s="89"/>
      <c r="H1182" s="89"/>
      <c r="I1182" s="89"/>
      <c r="J1182" s="89"/>
      <c r="K1182" s="89"/>
      <c r="L1182" s="89"/>
      <c r="M1182" s="89"/>
      <c r="N1182" s="89"/>
      <c r="O1182" s="89"/>
      <c r="P1182" s="89"/>
      <c r="Q1182" s="89"/>
      <c r="R1182" s="89"/>
      <c r="S1182" s="89"/>
      <c r="T1182" s="89"/>
      <c r="U1182" s="89"/>
      <c r="V1182" s="89"/>
      <c r="W1182" s="89"/>
      <c r="X1182" s="89"/>
      <c r="Y1182" s="89"/>
      <c r="Z1182" s="89"/>
      <c r="AA1182" s="89"/>
      <c r="AB1182" s="89"/>
      <c r="AC1182" s="89"/>
      <c r="AD1182" s="89"/>
      <c r="AE1182" s="89"/>
      <c r="AF1182" s="89"/>
      <c r="AG1182" s="89"/>
      <c r="AH1182" s="89"/>
      <c r="AI1182" s="71"/>
      <c r="AJ1182" s="71"/>
      <c r="AK1182" s="71"/>
      <c r="AL1182" s="26" t="str">
        <f t="shared" si="66"/>
        <v/>
      </c>
      <c r="AM1182" s="26" t="str">
        <f t="shared" si="67"/>
        <v/>
      </c>
      <c r="AN1182" s="24" t="str">
        <f t="shared" si="68"/>
        <v/>
      </c>
    </row>
    <row r="1183" spans="1:40">
      <c r="A1183" s="80">
        <v>1182</v>
      </c>
      <c r="B1183" s="92"/>
      <c r="C1183" s="89"/>
      <c r="D1183" s="89"/>
      <c r="E1183" s="89"/>
      <c r="F1183" s="89"/>
      <c r="G1183" s="89"/>
      <c r="H1183" s="89"/>
      <c r="I1183" s="89"/>
      <c r="J1183" s="89"/>
      <c r="K1183" s="89"/>
      <c r="L1183" s="89"/>
      <c r="M1183" s="89"/>
      <c r="N1183" s="89"/>
      <c r="O1183" s="89"/>
      <c r="P1183" s="89"/>
      <c r="Q1183" s="89"/>
      <c r="R1183" s="89"/>
      <c r="S1183" s="89"/>
      <c r="T1183" s="89"/>
      <c r="U1183" s="89"/>
      <c r="V1183" s="89"/>
      <c r="W1183" s="89"/>
      <c r="X1183" s="89"/>
      <c r="Y1183" s="89"/>
      <c r="Z1183" s="89"/>
      <c r="AA1183" s="89"/>
      <c r="AB1183" s="89"/>
      <c r="AC1183" s="89"/>
      <c r="AD1183" s="89"/>
      <c r="AE1183" s="89"/>
      <c r="AF1183" s="89"/>
      <c r="AG1183" s="89"/>
      <c r="AH1183" s="89"/>
      <c r="AI1183" s="71"/>
      <c r="AJ1183" s="71"/>
      <c r="AK1183" s="71"/>
      <c r="AL1183" s="26" t="str">
        <f t="shared" si="66"/>
        <v/>
      </c>
      <c r="AM1183" s="26" t="str">
        <f t="shared" si="67"/>
        <v/>
      </c>
      <c r="AN1183" s="24" t="str">
        <f t="shared" si="68"/>
        <v/>
      </c>
    </row>
    <row r="1184" spans="1:40">
      <c r="A1184" s="80">
        <v>1183</v>
      </c>
      <c r="B1184" s="92"/>
      <c r="C1184" s="89"/>
      <c r="D1184" s="89"/>
      <c r="E1184" s="89"/>
      <c r="F1184" s="89"/>
      <c r="G1184" s="89"/>
      <c r="H1184" s="89"/>
      <c r="I1184" s="89"/>
      <c r="J1184" s="89"/>
      <c r="K1184" s="89"/>
      <c r="L1184" s="89"/>
      <c r="M1184" s="89"/>
      <c r="N1184" s="89"/>
      <c r="O1184" s="89"/>
      <c r="P1184" s="89"/>
      <c r="Q1184" s="89"/>
      <c r="R1184" s="89"/>
      <c r="S1184" s="89"/>
      <c r="T1184" s="89"/>
      <c r="U1184" s="89"/>
      <c r="V1184" s="89"/>
      <c r="W1184" s="89"/>
      <c r="X1184" s="89"/>
      <c r="Y1184" s="89"/>
      <c r="Z1184" s="89"/>
      <c r="AA1184" s="89"/>
      <c r="AB1184" s="89"/>
      <c r="AC1184" s="89"/>
      <c r="AD1184" s="89"/>
      <c r="AE1184" s="89"/>
      <c r="AF1184" s="89"/>
      <c r="AG1184" s="89"/>
      <c r="AH1184" s="89"/>
      <c r="AI1184" s="71"/>
      <c r="AJ1184" s="71"/>
      <c r="AK1184" s="71"/>
      <c r="AL1184" s="26" t="str">
        <f t="shared" si="66"/>
        <v/>
      </c>
      <c r="AM1184" s="26" t="str">
        <f t="shared" si="67"/>
        <v/>
      </c>
      <c r="AN1184" s="24" t="str">
        <f t="shared" si="68"/>
        <v/>
      </c>
    </row>
    <row r="1185" spans="1:40">
      <c r="A1185" s="80">
        <v>1184</v>
      </c>
      <c r="B1185" s="92"/>
      <c r="C1185" s="89"/>
      <c r="D1185" s="89"/>
      <c r="E1185" s="89"/>
      <c r="F1185" s="89"/>
      <c r="G1185" s="89"/>
      <c r="H1185" s="89"/>
      <c r="I1185" s="89"/>
      <c r="J1185" s="89"/>
      <c r="K1185" s="89"/>
      <c r="L1185" s="89"/>
      <c r="M1185" s="89"/>
      <c r="N1185" s="89"/>
      <c r="O1185" s="89"/>
      <c r="P1185" s="89"/>
      <c r="Q1185" s="89"/>
      <c r="R1185" s="89"/>
      <c r="S1185" s="89"/>
      <c r="T1185" s="89"/>
      <c r="U1185" s="89"/>
      <c r="V1185" s="89"/>
      <c r="W1185" s="89"/>
      <c r="X1185" s="89"/>
      <c r="Y1185" s="89"/>
      <c r="Z1185" s="89"/>
      <c r="AA1185" s="89"/>
      <c r="AB1185" s="89"/>
      <c r="AC1185" s="89"/>
      <c r="AD1185" s="89"/>
      <c r="AE1185" s="89"/>
      <c r="AF1185" s="89"/>
      <c r="AG1185" s="89"/>
      <c r="AH1185" s="89"/>
      <c r="AI1185" s="71"/>
      <c r="AJ1185" s="71"/>
      <c r="AK1185" s="71"/>
      <c r="AL1185" s="26" t="str">
        <f t="shared" si="66"/>
        <v/>
      </c>
      <c r="AM1185" s="26" t="str">
        <f t="shared" si="67"/>
        <v/>
      </c>
      <c r="AN1185" s="24" t="str">
        <f t="shared" si="68"/>
        <v/>
      </c>
    </row>
    <row r="1186" spans="1:40">
      <c r="A1186" s="80">
        <v>1185</v>
      </c>
      <c r="B1186" s="92"/>
      <c r="C1186" s="89"/>
      <c r="D1186" s="89"/>
      <c r="E1186" s="89"/>
      <c r="F1186" s="89"/>
      <c r="G1186" s="89"/>
      <c r="H1186" s="89"/>
      <c r="I1186" s="89"/>
      <c r="J1186" s="89"/>
      <c r="K1186" s="89"/>
      <c r="L1186" s="89"/>
      <c r="M1186" s="89"/>
      <c r="N1186" s="89"/>
      <c r="O1186" s="89"/>
      <c r="P1186" s="89"/>
      <c r="Q1186" s="89"/>
      <c r="R1186" s="89"/>
      <c r="S1186" s="89"/>
      <c r="T1186" s="89"/>
      <c r="U1186" s="89"/>
      <c r="V1186" s="89"/>
      <c r="W1186" s="89"/>
      <c r="X1186" s="89"/>
      <c r="Y1186" s="89"/>
      <c r="Z1186" s="89"/>
      <c r="AA1186" s="89"/>
      <c r="AB1186" s="89"/>
      <c r="AC1186" s="89"/>
      <c r="AD1186" s="89"/>
      <c r="AE1186" s="89"/>
      <c r="AF1186" s="89"/>
      <c r="AG1186" s="89"/>
      <c r="AH1186" s="89"/>
      <c r="AI1186" s="71"/>
      <c r="AJ1186" s="71"/>
      <c r="AK1186" s="71"/>
      <c r="AL1186" s="26" t="str">
        <f t="shared" si="66"/>
        <v/>
      </c>
      <c r="AM1186" s="26" t="str">
        <f t="shared" si="67"/>
        <v/>
      </c>
      <c r="AN1186" s="24" t="str">
        <f t="shared" si="68"/>
        <v/>
      </c>
    </row>
    <row r="1187" spans="1:40">
      <c r="A1187" s="80">
        <v>1186</v>
      </c>
      <c r="B1187" s="92"/>
      <c r="C1187" s="89"/>
      <c r="D1187" s="89"/>
      <c r="E1187" s="89"/>
      <c r="F1187" s="89"/>
      <c r="G1187" s="89"/>
      <c r="H1187" s="89"/>
      <c r="I1187" s="89"/>
      <c r="J1187" s="89"/>
      <c r="K1187" s="89"/>
      <c r="L1187" s="89"/>
      <c r="M1187" s="89"/>
      <c r="N1187" s="89"/>
      <c r="O1187" s="89"/>
      <c r="P1187" s="89"/>
      <c r="Q1187" s="89"/>
      <c r="R1187" s="89"/>
      <c r="S1187" s="89"/>
      <c r="T1187" s="89"/>
      <c r="U1187" s="89"/>
      <c r="V1187" s="89"/>
      <c r="W1187" s="89"/>
      <c r="X1187" s="89"/>
      <c r="Y1187" s="89"/>
      <c r="Z1187" s="89"/>
      <c r="AA1187" s="89"/>
      <c r="AB1187" s="89"/>
      <c r="AC1187" s="89"/>
      <c r="AD1187" s="89"/>
      <c r="AE1187" s="89"/>
      <c r="AF1187" s="89"/>
      <c r="AG1187" s="89"/>
      <c r="AH1187" s="89"/>
      <c r="AI1187" s="71"/>
      <c r="AJ1187" s="71"/>
      <c r="AK1187" s="71"/>
      <c r="AL1187" s="26" t="str">
        <f t="shared" si="66"/>
        <v/>
      </c>
      <c r="AM1187" s="26" t="str">
        <f t="shared" si="67"/>
        <v/>
      </c>
      <c r="AN1187" s="24" t="str">
        <f t="shared" si="68"/>
        <v/>
      </c>
    </row>
    <row r="1188" spans="1:40">
      <c r="A1188" s="80">
        <v>1187</v>
      </c>
      <c r="B1188" s="92"/>
      <c r="C1188" s="89"/>
      <c r="D1188" s="89"/>
      <c r="E1188" s="89"/>
      <c r="F1188" s="89"/>
      <c r="G1188" s="89"/>
      <c r="H1188" s="89"/>
      <c r="I1188" s="89"/>
      <c r="J1188" s="89"/>
      <c r="K1188" s="89"/>
      <c r="L1188" s="89"/>
      <c r="M1188" s="89"/>
      <c r="N1188" s="89"/>
      <c r="O1188" s="89"/>
      <c r="P1188" s="89"/>
      <c r="Q1188" s="89"/>
      <c r="R1188" s="89"/>
      <c r="S1188" s="89"/>
      <c r="T1188" s="89"/>
      <c r="U1188" s="89"/>
      <c r="V1188" s="89"/>
      <c r="W1188" s="89"/>
      <c r="X1188" s="89"/>
      <c r="Y1188" s="89"/>
      <c r="Z1188" s="89"/>
      <c r="AA1188" s="89"/>
      <c r="AB1188" s="89"/>
      <c r="AC1188" s="89"/>
      <c r="AD1188" s="89"/>
      <c r="AE1188" s="89"/>
      <c r="AF1188" s="89"/>
      <c r="AG1188" s="89"/>
      <c r="AH1188" s="89"/>
      <c r="AI1188" s="71"/>
      <c r="AJ1188" s="71"/>
      <c r="AK1188" s="71"/>
      <c r="AL1188" s="26" t="str">
        <f t="shared" si="66"/>
        <v/>
      </c>
      <c r="AM1188" s="26" t="str">
        <f t="shared" si="67"/>
        <v/>
      </c>
      <c r="AN1188" s="24" t="str">
        <f t="shared" si="68"/>
        <v/>
      </c>
    </row>
    <row r="1189" spans="1:40">
      <c r="A1189" s="80">
        <v>1188</v>
      </c>
      <c r="B1189" s="92"/>
      <c r="C1189" s="89"/>
      <c r="D1189" s="89"/>
      <c r="E1189" s="89"/>
      <c r="F1189" s="89"/>
      <c r="G1189" s="89"/>
      <c r="H1189" s="89"/>
      <c r="I1189" s="89"/>
      <c r="J1189" s="89"/>
      <c r="K1189" s="89"/>
      <c r="L1189" s="89"/>
      <c r="M1189" s="89"/>
      <c r="N1189" s="89"/>
      <c r="O1189" s="89"/>
      <c r="P1189" s="89"/>
      <c r="Q1189" s="89"/>
      <c r="R1189" s="89"/>
      <c r="S1189" s="89"/>
      <c r="T1189" s="89"/>
      <c r="U1189" s="89"/>
      <c r="V1189" s="89"/>
      <c r="W1189" s="89"/>
      <c r="X1189" s="89"/>
      <c r="Y1189" s="89"/>
      <c r="Z1189" s="89"/>
      <c r="AA1189" s="89"/>
      <c r="AB1189" s="89"/>
      <c r="AC1189" s="89"/>
      <c r="AD1189" s="89"/>
      <c r="AE1189" s="89"/>
      <c r="AF1189" s="89"/>
      <c r="AG1189" s="89"/>
      <c r="AH1189" s="89"/>
      <c r="AI1189" s="71"/>
      <c r="AJ1189" s="71"/>
      <c r="AK1189" s="71"/>
      <c r="AL1189" s="26" t="str">
        <f t="shared" si="66"/>
        <v/>
      </c>
      <c r="AM1189" s="26" t="str">
        <f t="shared" si="67"/>
        <v/>
      </c>
      <c r="AN1189" s="24" t="str">
        <f t="shared" si="68"/>
        <v/>
      </c>
    </row>
    <row r="1190" spans="1:40">
      <c r="A1190" s="80">
        <v>1189</v>
      </c>
      <c r="B1190" s="92"/>
      <c r="C1190" s="89"/>
      <c r="D1190" s="89"/>
      <c r="E1190" s="89"/>
      <c r="F1190" s="89"/>
      <c r="G1190" s="89"/>
      <c r="H1190" s="89"/>
      <c r="I1190" s="89"/>
      <c r="J1190" s="89"/>
      <c r="K1190" s="89"/>
      <c r="L1190" s="89"/>
      <c r="M1190" s="89"/>
      <c r="N1190" s="89"/>
      <c r="O1190" s="89"/>
      <c r="P1190" s="89"/>
      <c r="Q1190" s="89"/>
      <c r="R1190" s="89"/>
      <c r="S1190" s="89"/>
      <c r="T1190" s="89"/>
      <c r="U1190" s="89"/>
      <c r="V1190" s="89"/>
      <c r="W1190" s="89"/>
      <c r="X1190" s="89"/>
      <c r="Y1190" s="89"/>
      <c r="Z1190" s="89"/>
      <c r="AA1190" s="89"/>
      <c r="AB1190" s="89"/>
      <c r="AC1190" s="89"/>
      <c r="AD1190" s="89"/>
      <c r="AE1190" s="89"/>
      <c r="AF1190" s="89"/>
      <c r="AG1190" s="89"/>
      <c r="AH1190" s="89"/>
      <c r="AI1190" s="71"/>
      <c r="AJ1190" s="71"/>
      <c r="AK1190" s="71"/>
      <c r="AL1190" s="26" t="str">
        <f t="shared" si="66"/>
        <v/>
      </c>
      <c r="AM1190" s="26" t="str">
        <f t="shared" si="67"/>
        <v/>
      </c>
      <c r="AN1190" s="24" t="str">
        <f t="shared" si="68"/>
        <v/>
      </c>
    </row>
    <row r="1191" spans="1:40">
      <c r="A1191" s="80">
        <v>1190</v>
      </c>
      <c r="B1191" s="92"/>
      <c r="C1191" s="89"/>
      <c r="D1191" s="89"/>
      <c r="E1191" s="89"/>
      <c r="F1191" s="89"/>
      <c r="G1191" s="89"/>
      <c r="H1191" s="89"/>
      <c r="I1191" s="89"/>
      <c r="J1191" s="89"/>
      <c r="K1191" s="89"/>
      <c r="L1191" s="89"/>
      <c r="M1191" s="89"/>
      <c r="N1191" s="89"/>
      <c r="O1191" s="89"/>
      <c r="P1191" s="89"/>
      <c r="Q1191" s="89"/>
      <c r="R1191" s="89"/>
      <c r="S1191" s="89"/>
      <c r="T1191" s="89"/>
      <c r="U1191" s="89"/>
      <c r="V1191" s="89"/>
      <c r="W1191" s="89"/>
      <c r="X1191" s="89"/>
      <c r="Y1191" s="89"/>
      <c r="Z1191" s="89"/>
      <c r="AA1191" s="89"/>
      <c r="AB1191" s="89"/>
      <c r="AC1191" s="89"/>
      <c r="AD1191" s="89"/>
      <c r="AE1191" s="89"/>
      <c r="AF1191" s="89"/>
      <c r="AG1191" s="89"/>
      <c r="AH1191" s="89"/>
      <c r="AI1191" s="71"/>
      <c r="AJ1191" s="71"/>
      <c r="AK1191" s="71"/>
      <c r="AL1191" s="26" t="str">
        <f t="shared" si="66"/>
        <v/>
      </c>
      <c r="AM1191" s="26" t="str">
        <f t="shared" si="67"/>
        <v/>
      </c>
      <c r="AN1191" s="24" t="str">
        <f t="shared" si="68"/>
        <v/>
      </c>
    </row>
    <row r="1192" spans="1:40">
      <c r="A1192" s="80">
        <v>1191</v>
      </c>
      <c r="B1192" s="92"/>
      <c r="C1192" s="89"/>
      <c r="D1192" s="89"/>
      <c r="E1192" s="89"/>
      <c r="F1192" s="89"/>
      <c r="G1192" s="89"/>
      <c r="H1192" s="89"/>
      <c r="I1192" s="89"/>
      <c r="J1192" s="89"/>
      <c r="K1192" s="89"/>
      <c r="L1192" s="89"/>
      <c r="M1192" s="89"/>
      <c r="N1192" s="89"/>
      <c r="O1192" s="89"/>
      <c r="P1192" s="89"/>
      <c r="Q1192" s="89"/>
      <c r="R1192" s="89"/>
      <c r="S1192" s="89"/>
      <c r="T1192" s="89"/>
      <c r="U1192" s="89"/>
      <c r="V1192" s="89"/>
      <c r="W1192" s="89"/>
      <c r="X1192" s="89"/>
      <c r="Y1192" s="89"/>
      <c r="Z1192" s="89"/>
      <c r="AA1192" s="89"/>
      <c r="AB1192" s="89"/>
      <c r="AC1192" s="89"/>
      <c r="AD1192" s="89"/>
      <c r="AE1192" s="89"/>
      <c r="AF1192" s="89"/>
      <c r="AG1192" s="89"/>
      <c r="AH1192" s="89"/>
      <c r="AI1192" s="71"/>
      <c r="AJ1192" s="71"/>
      <c r="AK1192" s="71"/>
      <c r="AL1192" s="26" t="str">
        <f t="shared" si="66"/>
        <v/>
      </c>
      <c r="AM1192" s="26" t="str">
        <f t="shared" si="67"/>
        <v/>
      </c>
      <c r="AN1192" s="24" t="str">
        <f t="shared" si="68"/>
        <v/>
      </c>
    </row>
    <row r="1193" spans="1:40">
      <c r="A1193" s="80">
        <v>1192</v>
      </c>
      <c r="B1193" s="92"/>
      <c r="C1193" s="89"/>
      <c r="D1193" s="89"/>
      <c r="E1193" s="89"/>
      <c r="F1193" s="89"/>
      <c r="G1193" s="89"/>
      <c r="H1193" s="89"/>
      <c r="I1193" s="89"/>
      <c r="J1193" s="89"/>
      <c r="K1193" s="89"/>
      <c r="L1193" s="89"/>
      <c r="M1193" s="89"/>
      <c r="N1193" s="89"/>
      <c r="O1193" s="89"/>
      <c r="P1193" s="89"/>
      <c r="Q1193" s="89"/>
      <c r="R1193" s="89"/>
      <c r="S1193" s="89"/>
      <c r="T1193" s="89"/>
      <c r="U1193" s="89"/>
      <c r="V1193" s="89"/>
      <c r="W1193" s="89"/>
      <c r="X1193" s="89"/>
      <c r="Y1193" s="89"/>
      <c r="Z1193" s="89"/>
      <c r="AA1193" s="89"/>
      <c r="AB1193" s="89"/>
      <c r="AC1193" s="89"/>
      <c r="AD1193" s="89"/>
      <c r="AE1193" s="89"/>
      <c r="AF1193" s="89"/>
      <c r="AG1193" s="89"/>
      <c r="AH1193" s="89"/>
      <c r="AI1193" s="71"/>
      <c r="AJ1193" s="71"/>
      <c r="AK1193" s="71"/>
      <c r="AL1193" s="26" t="str">
        <f t="shared" si="66"/>
        <v/>
      </c>
      <c r="AM1193" s="26" t="str">
        <f t="shared" si="67"/>
        <v/>
      </c>
      <c r="AN1193" s="24" t="str">
        <f t="shared" si="68"/>
        <v/>
      </c>
    </row>
    <row r="1194" spans="1:40">
      <c r="A1194" s="80">
        <v>1193</v>
      </c>
      <c r="B1194" s="92"/>
      <c r="C1194" s="89"/>
      <c r="D1194" s="89"/>
      <c r="E1194" s="89"/>
      <c r="F1194" s="89"/>
      <c r="G1194" s="89"/>
      <c r="H1194" s="89"/>
      <c r="I1194" s="89"/>
      <c r="J1194" s="89"/>
      <c r="K1194" s="89"/>
      <c r="L1194" s="89"/>
      <c r="M1194" s="89"/>
      <c r="N1194" s="89"/>
      <c r="O1194" s="89"/>
      <c r="P1194" s="89"/>
      <c r="Q1194" s="89"/>
      <c r="R1194" s="89"/>
      <c r="S1194" s="89"/>
      <c r="T1194" s="89"/>
      <c r="U1194" s="89"/>
      <c r="V1194" s="89"/>
      <c r="W1194" s="89"/>
      <c r="X1194" s="89"/>
      <c r="Y1194" s="89"/>
      <c r="Z1194" s="89"/>
      <c r="AA1194" s="89"/>
      <c r="AB1194" s="89"/>
      <c r="AC1194" s="89"/>
      <c r="AD1194" s="89"/>
      <c r="AE1194" s="89"/>
      <c r="AF1194" s="89"/>
      <c r="AG1194" s="89"/>
      <c r="AH1194" s="89"/>
      <c r="AI1194" s="71"/>
      <c r="AJ1194" s="71"/>
      <c r="AK1194" s="71"/>
      <c r="AL1194" s="26" t="str">
        <f t="shared" si="66"/>
        <v/>
      </c>
      <c r="AM1194" s="26" t="str">
        <f t="shared" si="67"/>
        <v/>
      </c>
      <c r="AN1194" s="24" t="str">
        <f t="shared" si="68"/>
        <v/>
      </c>
    </row>
    <row r="1195" spans="1:40">
      <c r="A1195" s="80">
        <v>1194</v>
      </c>
      <c r="B1195" s="92"/>
      <c r="C1195" s="89"/>
      <c r="D1195" s="89"/>
      <c r="E1195" s="89"/>
      <c r="F1195" s="89"/>
      <c r="G1195" s="89"/>
      <c r="H1195" s="89"/>
      <c r="I1195" s="89"/>
      <c r="J1195" s="89"/>
      <c r="K1195" s="89"/>
      <c r="L1195" s="89"/>
      <c r="M1195" s="89"/>
      <c r="N1195" s="89"/>
      <c r="O1195" s="89"/>
      <c r="P1195" s="89"/>
      <c r="Q1195" s="89"/>
      <c r="R1195" s="89"/>
      <c r="S1195" s="89"/>
      <c r="T1195" s="89"/>
      <c r="U1195" s="89"/>
      <c r="V1195" s="89"/>
      <c r="W1195" s="89"/>
      <c r="X1195" s="89"/>
      <c r="Y1195" s="89"/>
      <c r="Z1195" s="89"/>
      <c r="AA1195" s="89"/>
      <c r="AB1195" s="89"/>
      <c r="AC1195" s="89"/>
      <c r="AD1195" s="89"/>
      <c r="AE1195" s="89"/>
      <c r="AF1195" s="89"/>
      <c r="AG1195" s="89"/>
      <c r="AH1195" s="89"/>
      <c r="AI1195" s="71"/>
      <c r="AJ1195" s="71"/>
      <c r="AK1195" s="71"/>
      <c r="AL1195" s="26" t="str">
        <f t="shared" si="66"/>
        <v/>
      </c>
      <c r="AM1195" s="26" t="str">
        <f t="shared" si="67"/>
        <v/>
      </c>
      <c r="AN1195" s="24" t="str">
        <f t="shared" si="68"/>
        <v/>
      </c>
    </row>
    <row r="1196" spans="1:40">
      <c r="A1196" s="80">
        <v>1195</v>
      </c>
      <c r="B1196" s="92"/>
      <c r="C1196" s="89"/>
      <c r="D1196" s="89"/>
      <c r="E1196" s="89"/>
      <c r="F1196" s="89"/>
      <c r="G1196" s="89"/>
      <c r="H1196" s="89"/>
      <c r="I1196" s="89"/>
      <c r="J1196" s="89"/>
      <c r="K1196" s="89"/>
      <c r="L1196" s="89"/>
      <c r="M1196" s="89"/>
      <c r="N1196" s="89"/>
      <c r="O1196" s="89"/>
      <c r="P1196" s="89"/>
      <c r="Q1196" s="89"/>
      <c r="R1196" s="89"/>
      <c r="S1196" s="89"/>
      <c r="T1196" s="89"/>
      <c r="U1196" s="89"/>
      <c r="V1196" s="89"/>
      <c r="W1196" s="89"/>
      <c r="X1196" s="89"/>
      <c r="Y1196" s="89"/>
      <c r="Z1196" s="89"/>
      <c r="AA1196" s="89"/>
      <c r="AB1196" s="89"/>
      <c r="AC1196" s="89"/>
      <c r="AD1196" s="89"/>
      <c r="AE1196" s="89"/>
      <c r="AF1196" s="89"/>
      <c r="AG1196" s="89"/>
      <c r="AH1196" s="89"/>
      <c r="AI1196" s="71"/>
      <c r="AJ1196" s="71"/>
      <c r="AK1196" s="71"/>
      <c r="AL1196" s="26" t="str">
        <f t="shared" si="66"/>
        <v/>
      </c>
      <c r="AM1196" s="26" t="str">
        <f t="shared" si="67"/>
        <v/>
      </c>
      <c r="AN1196" s="24" t="str">
        <f t="shared" si="68"/>
        <v/>
      </c>
    </row>
    <row r="1197" spans="1:40">
      <c r="A1197" s="80">
        <v>1196</v>
      </c>
      <c r="B1197" s="92"/>
      <c r="C1197" s="89"/>
      <c r="D1197" s="89"/>
      <c r="E1197" s="89"/>
      <c r="F1197" s="89"/>
      <c r="G1197" s="89"/>
      <c r="H1197" s="89"/>
      <c r="I1197" s="89"/>
      <c r="J1197" s="89"/>
      <c r="K1197" s="89"/>
      <c r="L1197" s="89"/>
      <c r="M1197" s="89"/>
      <c r="N1197" s="89"/>
      <c r="O1197" s="89"/>
      <c r="P1197" s="89"/>
      <c r="Q1197" s="89"/>
      <c r="R1197" s="89"/>
      <c r="S1197" s="89"/>
      <c r="T1197" s="89"/>
      <c r="U1197" s="89"/>
      <c r="V1197" s="89"/>
      <c r="W1197" s="89"/>
      <c r="X1197" s="89"/>
      <c r="Y1197" s="89"/>
      <c r="Z1197" s="89"/>
      <c r="AA1197" s="89"/>
      <c r="AB1197" s="89"/>
      <c r="AC1197" s="89"/>
      <c r="AD1197" s="89"/>
      <c r="AE1197" s="89"/>
      <c r="AF1197" s="89"/>
      <c r="AG1197" s="89"/>
      <c r="AH1197" s="89"/>
      <c r="AI1197" s="71"/>
      <c r="AJ1197" s="71"/>
      <c r="AK1197" s="71"/>
      <c r="AL1197" s="26" t="str">
        <f t="shared" si="66"/>
        <v/>
      </c>
      <c r="AM1197" s="26" t="str">
        <f t="shared" si="67"/>
        <v/>
      </c>
      <c r="AN1197" s="24" t="str">
        <f t="shared" si="68"/>
        <v/>
      </c>
    </row>
    <row r="1198" spans="1:40">
      <c r="A1198" s="80">
        <v>1197</v>
      </c>
      <c r="B1198" s="92"/>
      <c r="C1198" s="89"/>
      <c r="D1198" s="89"/>
      <c r="E1198" s="89"/>
      <c r="F1198" s="89"/>
      <c r="G1198" s="89"/>
      <c r="H1198" s="89"/>
      <c r="I1198" s="89"/>
      <c r="J1198" s="89"/>
      <c r="K1198" s="89"/>
      <c r="L1198" s="89"/>
      <c r="M1198" s="89"/>
      <c r="N1198" s="89"/>
      <c r="O1198" s="89"/>
      <c r="P1198" s="89"/>
      <c r="Q1198" s="89"/>
      <c r="R1198" s="89"/>
      <c r="S1198" s="89"/>
      <c r="T1198" s="89"/>
      <c r="U1198" s="89"/>
      <c r="V1198" s="89"/>
      <c r="W1198" s="89"/>
      <c r="X1198" s="89"/>
      <c r="Y1198" s="89"/>
      <c r="Z1198" s="89"/>
      <c r="AA1198" s="89"/>
      <c r="AB1198" s="89"/>
      <c r="AC1198" s="89"/>
      <c r="AD1198" s="89"/>
      <c r="AE1198" s="89"/>
      <c r="AF1198" s="89"/>
      <c r="AG1198" s="89"/>
      <c r="AH1198" s="89"/>
      <c r="AI1198" s="71"/>
      <c r="AJ1198" s="71"/>
      <c r="AK1198" s="71"/>
      <c r="AL1198" s="26" t="str">
        <f t="shared" si="66"/>
        <v/>
      </c>
      <c r="AM1198" s="26" t="str">
        <f t="shared" si="67"/>
        <v/>
      </c>
      <c r="AN1198" s="24" t="str">
        <f t="shared" si="68"/>
        <v/>
      </c>
    </row>
    <row r="1199" spans="1:40">
      <c r="A1199" s="80">
        <v>1198</v>
      </c>
      <c r="B1199" s="92"/>
      <c r="C1199" s="89"/>
      <c r="D1199" s="89"/>
      <c r="E1199" s="89"/>
      <c r="F1199" s="89"/>
      <c r="G1199" s="89"/>
      <c r="H1199" s="89"/>
      <c r="I1199" s="89"/>
      <c r="J1199" s="89"/>
      <c r="K1199" s="89"/>
      <c r="L1199" s="89"/>
      <c r="M1199" s="89"/>
      <c r="N1199" s="89"/>
      <c r="O1199" s="89"/>
      <c r="P1199" s="89"/>
      <c r="Q1199" s="89"/>
      <c r="R1199" s="89"/>
      <c r="S1199" s="89"/>
      <c r="T1199" s="89"/>
      <c r="U1199" s="89"/>
      <c r="V1199" s="89"/>
      <c r="W1199" s="89"/>
      <c r="X1199" s="89"/>
      <c r="Y1199" s="89"/>
      <c r="Z1199" s="89"/>
      <c r="AA1199" s="89"/>
      <c r="AB1199" s="89"/>
      <c r="AC1199" s="89"/>
      <c r="AD1199" s="89"/>
      <c r="AE1199" s="89"/>
      <c r="AF1199" s="89"/>
      <c r="AG1199" s="89"/>
      <c r="AH1199" s="89"/>
      <c r="AI1199" s="71"/>
      <c r="AJ1199" s="71"/>
      <c r="AK1199" s="71"/>
      <c r="AL1199" s="26" t="str">
        <f t="shared" si="66"/>
        <v/>
      </c>
      <c r="AM1199" s="26" t="str">
        <f t="shared" si="67"/>
        <v/>
      </c>
      <c r="AN1199" s="24" t="str">
        <f t="shared" si="68"/>
        <v/>
      </c>
    </row>
    <row r="1200" spans="1:40">
      <c r="A1200" s="80">
        <v>1199</v>
      </c>
      <c r="B1200" s="92"/>
      <c r="C1200" s="89"/>
      <c r="D1200" s="89"/>
      <c r="E1200" s="89"/>
      <c r="F1200" s="89"/>
      <c r="G1200" s="89"/>
      <c r="H1200" s="89"/>
      <c r="I1200" s="89"/>
      <c r="J1200" s="89"/>
      <c r="K1200" s="89"/>
      <c r="L1200" s="89"/>
      <c r="M1200" s="89"/>
      <c r="N1200" s="89"/>
      <c r="O1200" s="89"/>
      <c r="P1200" s="89"/>
      <c r="Q1200" s="89"/>
      <c r="R1200" s="89"/>
      <c r="S1200" s="89"/>
      <c r="T1200" s="89"/>
      <c r="U1200" s="89"/>
      <c r="V1200" s="89"/>
      <c r="W1200" s="89"/>
      <c r="X1200" s="89"/>
      <c r="Y1200" s="89"/>
      <c r="Z1200" s="89"/>
      <c r="AA1200" s="89"/>
      <c r="AB1200" s="89"/>
      <c r="AC1200" s="89"/>
      <c r="AD1200" s="89"/>
      <c r="AE1200" s="89"/>
      <c r="AF1200" s="89"/>
      <c r="AG1200" s="89"/>
      <c r="AH1200" s="89"/>
      <c r="AI1200" s="71"/>
      <c r="AJ1200" s="71"/>
      <c r="AK1200" s="71"/>
      <c r="AL1200" s="26" t="str">
        <f t="shared" si="66"/>
        <v/>
      </c>
      <c r="AM1200" s="26" t="str">
        <f t="shared" si="67"/>
        <v/>
      </c>
      <c r="AN1200" s="24" t="str">
        <f t="shared" si="68"/>
        <v/>
      </c>
    </row>
    <row r="1201" spans="1:40">
      <c r="A1201" s="80">
        <v>1200</v>
      </c>
      <c r="B1201" s="92"/>
      <c r="C1201" s="89"/>
      <c r="D1201" s="89"/>
      <c r="E1201" s="89"/>
      <c r="F1201" s="89"/>
      <c r="G1201" s="89"/>
      <c r="H1201" s="89"/>
      <c r="I1201" s="89"/>
      <c r="J1201" s="89"/>
      <c r="K1201" s="89"/>
      <c r="L1201" s="89"/>
      <c r="M1201" s="89"/>
      <c r="N1201" s="89"/>
      <c r="O1201" s="89"/>
      <c r="P1201" s="89"/>
      <c r="Q1201" s="89"/>
      <c r="R1201" s="89"/>
      <c r="S1201" s="89"/>
      <c r="T1201" s="89"/>
      <c r="U1201" s="89"/>
      <c r="V1201" s="89"/>
      <c r="W1201" s="89"/>
      <c r="X1201" s="89"/>
      <c r="Y1201" s="89"/>
      <c r="Z1201" s="89"/>
      <c r="AA1201" s="89"/>
      <c r="AB1201" s="89"/>
      <c r="AC1201" s="89"/>
      <c r="AD1201" s="89"/>
      <c r="AE1201" s="89"/>
      <c r="AF1201" s="89"/>
      <c r="AG1201" s="89"/>
      <c r="AH1201" s="89"/>
      <c r="AI1201" s="71"/>
      <c r="AJ1201" s="71"/>
      <c r="AK1201" s="71"/>
      <c r="AL1201" s="26" t="str">
        <f t="shared" si="66"/>
        <v/>
      </c>
      <c r="AM1201" s="26" t="str">
        <f t="shared" si="67"/>
        <v/>
      </c>
      <c r="AN1201" s="24" t="str">
        <f t="shared" si="68"/>
        <v/>
      </c>
    </row>
    <row r="1202" spans="1:40">
      <c r="A1202" s="80">
        <v>1201</v>
      </c>
      <c r="B1202" s="92"/>
      <c r="C1202" s="89"/>
      <c r="D1202" s="89"/>
      <c r="E1202" s="89"/>
      <c r="F1202" s="89"/>
      <c r="G1202" s="89"/>
      <c r="H1202" s="89"/>
      <c r="I1202" s="89"/>
      <c r="J1202" s="89"/>
      <c r="K1202" s="89"/>
      <c r="L1202" s="89"/>
      <c r="M1202" s="89"/>
      <c r="N1202" s="89"/>
      <c r="O1202" s="89"/>
      <c r="P1202" s="89"/>
      <c r="Q1202" s="89"/>
      <c r="R1202" s="89"/>
      <c r="S1202" s="89"/>
      <c r="T1202" s="89"/>
      <c r="U1202" s="89"/>
      <c r="V1202" s="89"/>
      <c r="W1202" s="89"/>
      <c r="X1202" s="89"/>
      <c r="Y1202" s="89"/>
      <c r="Z1202" s="89"/>
      <c r="AA1202" s="89"/>
      <c r="AB1202" s="89"/>
      <c r="AC1202" s="89"/>
      <c r="AD1202" s="89"/>
      <c r="AE1202" s="89"/>
      <c r="AF1202" s="89"/>
      <c r="AG1202" s="89"/>
      <c r="AH1202" s="89"/>
      <c r="AI1202" s="71"/>
      <c r="AJ1202" s="71"/>
      <c r="AK1202" s="71"/>
      <c r="AL1202" s="26" t="str">
        <f t="shared" si="66"/>
        <v/>
      </c>
      <c r="AM1202" s="26" t="str">
        <f t="shared" si="67"/>
        <v/>
      </c>
      <c r="AN1202" s="24" t="str">
        <f t="shared" si="68"/>
        <v/>
      </c>
    </row>
    <row r="1203" spans="1:40">
      <c r="A1203" s="80">
        <v>1202</v>
      </c>
      <c r="B1203" s="92"/>
      <c r="C1203" s="89"/>
      <c r="D1203" s="89"/>
      <c r="E1203" s="89"/>
      <c r="F1203" s="89"/>
      <c r="G1203" s="89"/>
      <c r="H1203" s="89"/>
      <c r="I1203" s="89"/>
      <c r="J1203" s="89"/>
      <c r="K1203" s="89"/>
      <c r="L1203" s="89"/>
      <c r="M1203" s="89"/>
      <c r="N1203" s="89"/>
      <c r="O1203" s="89"/>
      <c r="P1203" s="89"/>
      <c r="Q1203" s="89"/>
      <c r="R1203" s="89"/>
      <c r="S1203" s="89"/>
      <c r="T1203" s="89"/>
      <c r="U1203" s="89"/>
      <c r="V1203" s="89"/>
      <c r="W1203" s="89"/>
      <c r="X1203" s="89"/>
      <c r="Y1203" s="89"/>
      <c r="Z1203" s="89"/>
      <c r="AA1203" s="89"/>
      <c r="AB1203" s="89"/>
      <c r="AC1203" s="89"/>
      <c r="AD1203" s="89"/>
      <c r="AE1203" s="89"/>
      <c r="AF1203" s="89"/>
      <c r="AG1203" s="89"/>
      <c r="AH1203" s="89"/>
      <c r="AI1203" s="71"/>
      <c r="AJ1203" s="71"/>
      <c r="AK1203" s="71"/>
      <c r="AL1203" s="26" t="str">
        <f t="shared" si="66"/>
        <v/>
      </c>
      <c r="AM1203" s="26" t="str">
        <f t="shared" si="67"/>
        <v/>
      </c>
      <c r="AN1203" s="24" t="str">
        <f t="shared" si="68"/>
        <v/>
      </c>
    </row>
    <row r="1204" spans="1:40">
      <c r="A1204" s="80">
        <v>1203</v>
      </c>
      <c r="B1204" s="92"/>
      <c r="C1204" s="89"/>
      <c r="D1204" s="89"/>
      <c r="E1204" s="89"/>
      <c r="F1204" s="89"/>
      <c r="G1204" s="89"/>
      <c r="H1204" s="89"/>
      <c r="I1204" s="89"/>
      <c r="J1204" s="89"/>
      <c r="K1204" s="89"/>
      <c r="L1204" s="89"/>
      <c r="M1204" s="89"/>
      <c r="N1204" s="89"/>
      <c r="O1204" s="89"/>
      <c r="P1204" s="89"/>
      <c r="Q1204" s="89"/>
      <c r="R1204" s="89"/>
      <c r="S1204" s="89"/>
      <c r="T1204" s="89"/>
      <c r="U1204" s="89"/>
      <c r="V1204" s="89"/>
      <c r="W1204" s="89"/>
      <c r="X1204" s="89"/>
      <c r="Y1204" s="89"/>
      <c r="Z1204" s="89"/>
      <c r="AA1204" s="89"/>
      <c r="AB1204" s="89"/>
      <c r="AC1204" s="89"/>
      <c r="AD1204" s="89"/>
      <c r="AE1204" s="89"/>
      <c r="AF1204" s="89"/>
      <c r="AG1204" s="89"/>
      <c r="AH1204" s="89"/>
      <c r="AI1204" s="71"/>
      <c r="AJ1204" s="71"/>
      <c r="AK1204" s="71"/>
      <c r="AL1204" s="26" t="str">
        <f t="shared" si="66"/>
        <v/>
      </c>
      <c r="AM1204" s="26" t="str">
        <f t="shared" si="67"/>
        <v/>
      </c>
      <c r="AN1204" s="24" t="str">
        <f t="shared" si="68"/>
        <v/>
      </c>
    </row>
    <row r="1205" spans="1:40">
      <c r="A1205" s="80">
        <v>1204</v>
      </c>
      <c r="B1205" s="92"/>
      <c r="C1205" s="89"/>
      <c r="D1205" s="89"/>
      <c r="E1205" s="89"/>
      <c r="F1205" s="89"/>
      <c r="G1205" s="89"/>
      <c r="H1205" s="89"/>
      <c r="I1205" s="89"/>
      <c r="J1205" s="89"/>
      <c r="K1205" s="89"/>
      <c r="L1205" s="89"/>
      <c r="M1205" s="89"/>
      <c r="N1205" s="89"/>
      <c r="O1205" s="89"/>
      <c r="P1205" s="89"/>
      <c r="Q1205" s="89"/>
      <c r="R1205" s="89"/>
      <c r="S1205" s="89"/>
      <c r="T1205" s="89"/>
      <c r="U1205" s="89"/>
      <c r="V1205" s="89"/>
      <c r="W1205" s="89"/>
      <c r="X1205" s="89"/>
      <c r="Y1205" s="89"/>
      <c r="Z1205" s="89"/>
      <c r="AA1205" s="89"/>
      <c r="AB1205" s="89"/>
      <c r="AC1205" s="89"/>
      <c r="AD1205" s="89"/>
      <c r="AE1205" s="89"/>
      <c r="AF1205" s="89"/>
      <c r="AG1205" s="89"/>
      <c r="AH1205" s="89"/>
      <c r="AI1205" s="71"/>
      <c r="AJ1205" s="71"/>
      <c r="AK1205" s="71"/>
      <c r="AL1205" s="26" t="str">
        <f t="shared" si="66"/>
        <v/>
      </c>
      <c r="AM1205" s="26" t="str">
        <f t="shared" si="67"/>
        <v/>
      </c>
      <c r="AN1205" s="24" t="str">
        <f t="shared" si="68"/>
        <v/>
      </c>
    </row>
    <row r="1206" spans="1:40">
      <c r="A1206" s="80">
        <v>1205</v>
      </c>
      <c r="B1206" s="92"/>
      <c r="C1206" s="89"/>
      <c r="D1206" s="89"/>
      <c r="E1206" s="89"/>
      <c r="F1206" s="89"/>
      <c r="G1206" s="89"/>
      <c r="H1206" s="89"/>
      <c r="I1206" s="89"/>
      <c r="J1206" s="89"/>
      <c r="K1206" s="89"/>
      <c r="L1206" s="89"/>
      <c r="M1206" s="89"/>
      <c r="N1206" s="89"/>
      <c r="O1206" s="89"/>
      <c r="P1206" s="89"/>
      <c r="Q1206" s="89"/>
      <c r="R1206" s="89"/>
      <c r="S1206" s="89"/>
      <c r="T1206" s="89"/>
      <c r="U1206" s="89"/>
      <c r="V1206" s="89"/>
      <c r="W1206" s="89"/>
      <c r="X1206" s="89"/>
      <c r="Y1206" s="89"/>
      <c r="Z1206" s="89"/>
      <c r="AA1206" s="89"/>
      <c r="AB1206" s="89"/>
      <c r="AC1206" s="89"/>
      <c r="AD1206" s="89"/>
      <c r="AE1206" s="89"/>
      <c r="AF1206" s="89"/>
      <c r="AG1206" s="89"/>
      <c r="AH1206" s="89"/>
      <c r="AI1206" s="71"/>
      <c r="AJ1206" s="71"/>
      <c r="AK1206" s="71"/>
      <c r="AL1206" s="26" t="str">
        <f t="shared" ref="AL1206:AL1269" si="69">IF(E1206="","",E1206+F1206/60+24)</f>
        <v/>
      </c>
      <c r="AM1206" s="26" t="str">
        <f t="shared" ref="AM1206:AM1269" si="70">IF(G1206="","",G1206+H1206/60)</f>
        <v/>
      </c>
      <c r="AN1206" s="24" t="str">
        <f t="shared" ref="AN1206:AN1269" si="71">IF(OR(E1206="",G1206=""),"",AL1206-AM1206)</f>
        <v/>
      </c>
    </row>
    <row r="1207" spans="1:40">
      <c r="A1207" s="80">
        <v>1206</v>
      </c>
      <c r="B1207" s="92"/>
      <c r="C1207" s="89"/>
      <c r="D1207" s="89"/>
      <c r="E1207" s="89"/>
      <c r="F1207" s="89"/>
      <c r="G1207" s="89"/>
      <c r="H1207" s="89"/>
      <c r="I1207" s="89"/>
      <c r="J1207" s="89"/>
      <c r="K1207" s="89"/>
      <c r="L1207" s="89"/>
      <c r="M1207" s="89"/>
      <c r="N1207" s="89"/>
      <c r="O1207" s="89"/>
      <c r="P1207" s="89"/>
      <c r="Q1207" s="89"/>
      <c r="R1207" s="89"/>
      <c r="S1207" s="89"/>
      <c r="T1207" s="89"/>
      <c r="U1207" s="89"/>
      <c r="V1207" s="89"/>
      <c r="W1207" s="89"/>
      <c r="X1207" s="89"/>
      <c r="Y1207" s="89"/>
      <c r="Z1207" s="89"/>
      <c r="AA1207" s="89"/>
      <c r="AB1207" s="89"/>
      <c r="AC1207" s="89"/>
      <c r="AD1207" s="89"/>
      <c r="AE1207" s="89"/>
      <c r="AF1207" s="89"/>
      <c r="AG1207" s="89"/>
      <c r="AH1207" s="89"/>
      <c r="AI1207" s="71"/>
      <c r="AJ1207" s="71"/>
      <c r="AK1207" s="71"/>
      <c r="AL1207" s="26" t="str">
        <f t="shared" si="69"/>
        <v/>
      </c>
      <c r="AM1207" s="26" t="str">
        <f t="shared" si="70"/>
        <v/>
      </c>
      <c r="AN1207" s="24" t="str">
        <f t="shared" si="71"/>
        <v/>
      </c>
    </row>
    <row r="1208" spans="1:40">
      <c r="A1208" s="80">
        <v>1207</v>
      </c>
      <c r="B1208" s="92"/>
      <c r="C1208" s="89"/>
      <c r="D1208" s="89"/>
      <c r="E1208" s="89"/>
      <c r="F1208" s="89"/>
      <c r="G1208" s="89"/>
      <c r="H1208" s="89"/>
      <c r="I1208" s="89"/>
      <c r="J1208" s="89"/>
      <c r="K1208" s="89"/>
      <c r="L1208" s="89"/>
      <c r="M1208" s="89"/>
      <c r="N1208" s="89"/>
      <c r="O1208" s="89"/>
      <c r="P1208" s="89"/>
      <c r="Q1208" s="89"/>
      <c r="R1208" s="89"/>
      <c r="S1208" s="89"/>
      <c r="T1208" s="89"/>
      <c r="U1208" s="89"/>
      <c r="V1208" s="89"/>
      <c r="W1208" s="89"/>
      <c r="X1208" s="89"/>
      <c r="Y1208" s="89"/>
      <c r="Z1208" s="89"/>
      <c r="AA1208" s="89"/>
      <c r="AB1208" s="89"/>
      <c r="AC1208" s="89"/>
      <c r="AD1208" s="89"/>
      <c r="AE1208" s="89"/>
      <c r="AF1208" s="89"/>
      <c r="AG1208" s="89"/>
      <c r="AH1208" s="89"/>
      <c r="AI1208" s="71"/>
      <c r="AJ1208" s="71"/>
      <c r="AK1208" s="71"/>
      <c r="AL1208" s="26" t="str">
        <f t="shared" si="69"/>
        <v/>
      </c>
      <c r="AM1208" s="26" t="str">
        <f t="shared" si="70"/>
        <v/>
      </c>
      <c r="AN1208" s="24" t="str">
        <f t="shared" si="71"/>
        <v/>
      </c>
    </row>
    <row r="1209" spans="1:40">
      <c r="A1209" s="80">
        <v>1208</v>
      </c>
      <c r="B1209" s="92"/>
      <c r="C1209" s="89"/>
      <c r="D1209" s="89"/>
      <c r="E1209" s="89"/>
      <c r="F1209" s="89"/>
      <c r="G1209" s="89"/>
      <c r="H1209" s="89"/>
      <c r="I1209" s="89"/>
      <c r="J1209" s="89"/>
      <c r="K1209" s="89"/>
      <c r="L1209" s="89"/>
      <c r="M1209" s="89"/>
      <c r="N1209" s="89"/>
      <c r="O1209" s="89"/>
      <c r="P1209" s="89"/>
      <c r="Q1209" s="89"/>
      <c r="R1209" s="89"/>
      <c r="S1209" s="89"/>
      <c r="T1209" s="89"/>
      <c r="U1209" s="89"/>
      <c r="V1209" s="89"/>
      <c r="W1209" s="89"/>
      <c r="X1209" s="89"/>
      <c r="Y1209" s="89"/>
      <c r="Z1209" s="89"/>
      <c r="AA1209" s="89"/>
      <c r="AB1209" s="89"/>
      <c r="AC1209" s="89"/>
      <c r="AD1209" s="89"/>
      <c r="AE1209" s="89"/>
      <c r="AF1209" s="89"/>
      <c r="AG1209" s="89"/>
      <c r="AH1209" s="89"/>
      <c r="AI1209" s="71"/>
      <c r="AJ1209" s="71"/>
      <c r="AK1209" s="71"/>
      <c r="AL1209" s="26" t="str">
        <f t="shared" si="69"/>
        <v/>
      </c>
      <c r="AM1209" s="26" t="str">
        <f t="shared" si="70"/>
        <v/>
      </c>
      <c r="AN1209" s="24" t="str">
        <f t="shared" si="71"/>
        <v/>
      </c>
    </row>
    <row r="1210" spans="1:40">
      <c r="A1210" s="80">
        <v>1209</v>
      </c>
      <c r="B1210" s="92"/>
      <c r="C1210" s="89"/>
      <c r="D1210" s="71"/>
      <c r="E1210" s="71"/>
      <c r="F1210" s="71"/>
      <c r="G1210" s="71"/>
      <c r="H1210" s="71"/>
      <c r="I1210" s="71"/>
      <c r="J1210" s="71"/>
      <c r="K1210" s="71"/>
      <c r="L1210" s="71"/>
      <c r="M1210" s="89"/>
      <c r="N1210" s="71"/>
      <c r="O1210" s="71"/>
      <c r="P1210" s="71"/>
      <c r="Q1210" s="71"/>
      <c r="R1210" s="71"/>
      <c r="S1210" s="71"/>
      <c r="T1210" s="71"/>
      <c r="U1210" s="71"/>
      <c r="V1210" s="71"/>
      <c r="W1210" s="71"/>
      <c r="X1210" s="71"/>
      <c r="Y1210" s="71"/>
      <c r="Z1210" s="71"/>
      <c r="AA1210" s="71"/>
      <c r="AB1210" s="71"/>
      <c r="AC1210" s="71"/>
      <c r="AD1210" s="71"/>
      <c r="AE1210" s="71"/>
      <c r="AF1210" s="71"/>
      <c r="AG1210" s="71"/>
      <c r="AH1210" s="71"/>
      <c r="AI1210" s="71"/>
      <c r="AJ1210" s="71"/>
      <c r="AK1210" s="71"/>
      <c r="AL1210" s="26" t="str">
        <f t="shared" si="69"/>
        <v/>
      </c>
      <c r="AM1210" s="26" t="str">
        <f t="shared" si="70"/>
        <v/>
      </c>
      <c r="AN1210" s="24" t="str">
        <f t="shared" si="71"/>
        <v/>
      </c>
    </row>
    <row r="1211" spans="1:40">
      <c r="A1211" s="80">
        <v>1210</v>
      </c>
      <c r="B1211" s="92"/>
      <c r="C1211" s="89"/>
      <c r="D1211" s="71"/>
      <c r="E1211" s="71"/>
      <c r="F1211" s="71"/>
      <c r="G1211" s="71"/>
      <c r="H1211" s="71"/>
      <c r="I1211" s="71"/>
      <c r="J1211" s="71"/>
      <c r="K1211" s="71"/>
      <c r="L1211" s="71"/>
      <c r="M1211" s="89"/>
      <c r="N1211" s="71"/>
      <c r="O1211" s="71"/>
      <c r="P1211" s="71"/>
      <c r="Q1211" s="71"/>
      <c r="R1211" s="71"/>
      <c r="S1211" s="71"/>
      <c r="T1211" s="71"/>
      <c r="U1211" s="71"/>
      <c r="V1211" s="71"/>
      <c r="W1211" s="71"/>
      <c r="X1211" s="71"/>
      <c r="Y1211" s="71"/>
      <c r="Z1211" s="71"/>
      <c r="AA1211" s="71"/>
      <c r="AB1211" s="71"/>
      <c r="AC1211" s="71"/>
      <c r="AD1211" s="71"/>
      <c r="AE1211" s="71"/>
      <c r="AF1211" s="71"/>
      <c r="AG1211" s="71"/>
      <c r="AH1211" s="71"/>
      <c r="AI1211" s="71"/>
      <c r="AJ1211" s="71"/>
      <c r="AK1211" s="71"/>
      <c r="AL1211" s="26" t="str">
        <f t="shared" si="69"/>
        <v/>
      </c>
      <c r="AM1211" s="26" t="str">
        <f t="shared" si="70"/>
        <v/>
      </c>
      <c r="AN1211" s="24" t="str">
        <f t="shared" si="71"/>
        <v/>
      </c>
    </row>
    <row r="1212" spans="1:40">
      <c r="A1212" s="80">
        <v>1211</v>
      </c>
      <c r="B1212" s="92"/>
      <c r="C1212" s="89"/>
      <c r="D1212" s="71"/>
      <c r="E1212" s="71"/>
      <c r="F1212" s="71"/>
      <c r="G1212" s="71"/>
      <c r="H1212" s="71"/>
      <c r="I1212" s="71"/>
      <c r="J1212" s="71"/>
      <c r="K1212" s="71"/>
      <c r="L1212" s="71"/>
      <c r="M1212" s="89"/>
      <c r="N1212" s="71"/>
      <c r="O1212" s="71"/>
      <c r="P1212" s="71"/>
      <c r="Q1212" s="71"/>
      <c r="R1212" s="71"/>
      <c r="S1212" s="71"/>
      <c r="T1212" s="71"/>
      <c r="U1212" s="71"/>
      <c r="V1212" s="71"/>
      <c r="W1212" s="71"/>
      <c r="X1212" s="71"/>
      <c r="Y1212" s="71"/>
      <c r="Z1212" s="71"/>
      <c r="AA1212" s="71"/>
      <c r="AB1212" s="71"/>
      <c r="AC1212" s="71"/>
      <c r="AD1212" s="71"/>
      <c r="AE1212" s="71"/>
      <c r="AF1212" s="71"/>
      <c r="AG1212" s="71"/>
      <c r="AH1212" s="71"/>
      <c r="AI1212" s="71"/>
      <c r="AJ1212" s="71"/>
      <c r="AK1212" s="71"/>
      <c r="AL1212" s="26" t="str">
        <f t="shared" si="69"/>
        <v/>
      </c>
      <c r="AM1212" s="26" t="str">
        <f t="shared" si="70"/>
        <v/>
      </c>
      <c r="AN1212" s="24" t="str">
        <f t="shared" si="71"/>
        <v/>
      </c>
    </row>
    <row r="1213" spans="1:40">
      <c r="A1213" s="80">
        <v>1212</v>
      </c>
      <c r="B1213" s="92"/>
      <c r="C1213" s="89"/>
      <c r="D1213" s="71"/>
      <c r="E1213" s="71"/>
      <c r="F1213" s="71"/>
      <c r="G1213" s="71"/>
      <c r="H1213" s="71"/>
      <c r="I1213" s="71"/>
      <c r="J1213" s="71"/>
      <c r="K1213" s="71"/>
      <c r="L1213" s="71"/>
      <c r="M1213" s="89"/>
      <c r="N1213" s="71"/>
      <c r="O1213" s="71"/>
      <c r="P1213" s="71"/>
      <c r="Q1213" s="71"/>
      <c r="R1213" s="71"/>
      <c r="S1213" s="71"/>
      <c r="T1213" s="71"/>
      <c r="U1213" s="71"/>
      <c r="V1213" s="71"/>
      <c r="W1213" s="71"/>
      <c r="X1213" s="71"/>
      <c r="Y1213" s="71"/>
      <c r="Z1213" s="71"/>
      <c r="AA1213" s="71"/>
      <c r="AB1213" s="71"/>
      <c r="AC1213" s="71"/>
      <c r="AD1213" s="71"/>
      <c r="AE1213" s="71"/>
      <c r="AF1213" s="71"/>
      <c r="AG1213" s="71"/>
      <c r="AH1213" s="71"/>
      <c r="AI1213" s="71"/>
      <c r="AJ1213" s="71"/>
      <c r="AK1213" s="71"/>
      <c r="AL1213" s="26" t="str">
        <f t="shared" si="69"/>
        <v/>
      </c>
      <c r="AM1213" s="26" t="str">
        <f t="shared" si="70"/>
        <v/>
      </c>
      <c r="AN1213" s="24" t="str">
        <f t="shared" si="71"/>
        <v/>
      </c>
    </row>
    <row r="1214" spans="1:40">
      <c r="A1214" s="80">
        <v>1213</v>
      </c>
      <c r="B1214" s="92"/>
      <c r="C1214" s="89"/>
      <c r="D1214" s="71"/>
      <c r="E1214" s="71"/>
      <c r="F1214" s="71"/>
      <c r="G1214" s="71"/>
      <c r="H1214" s="71"/>
      <c r="I1214" s="71"/>
      <c r="J1214" s="71"/>
      <c r="K1214" s="71"/>
      <c r="L1214" s="71"/>
      <c r="M1214" s="89"/>
      <c r="N1214" s="71"/>
      <c r="O1214" s="71"/>
      <c r="P1214" s="71"/>
      <c r="Q1214" s="71"/>
      <c r="R1214" s="71"/>
      <c r="S1214" s="71"/>
      <c r="T1214" s="71"/>
      <c r="U1214" s="71"/>
      <c r="V1214" s="71"/>
      <c r="W1214" s="71"/>
      <c r="X1214" s="71"/>
      <c r="Y1214" s="71"/>
      <c r="Z1214" s="71"/>
      <c r="AA1214" s="71"/>
      <c r="AB1214" s="71"/>
      <c r="AC1214" s="71"/>
      <c r="AD1214" s="71"/>
      <c r="AE1214" s="71"/>
      <c r="AF1214" s="71"/>
      <c r="AG1214" s="71"/>
      <c r="AH1214" s="71"/>
      <c r="AI1214" s="71"/>
      <c r="AJ1214" s="71"/>
      <c r="AK1214" s="71"/>
      <c r="AL1214" s="26" t="str">
        <f t="shared" si="69"/>
        <v/>
      </c>
      <c r="AM1214" s="26" t="str">
        <f t="shared" si="70"/>
        <v/>
      </c>
      <c r="AN1214" s="24" t="str">
        <f t="shared" si="71"/>
        <v/>
      </c>
    </row>
    <row r="1215" spans="1:40">
      <c r="A1215" s="80">
        <v>1214</v>
      </c>
      <c r="B1215" s="92"/>
      <c r="C1215" s="89"/>
      <c r="D1215" s="71"/>
      <c r="E1215" s="71"/>
      <c r="F1215" s="71"/>
      <c r="G1215" s="71"/>
      <c r="H1215" s="71"/>
      <c r="I1215" s="71"/>
      <c r="J1215" s="71"/>
      <c r="K1215" s="71"/>
      <c r="L1215" s="71"/>
      <c r="M1215" s="89"/>
      <c r="N1215" s="71"/>
      <c r="O1215" s="71"/>
      <c r="P1215" s="71"/>
      <c r="Q1215" s="71"/>
      <c r="R1215" s="71"/>
      <c r="S1215" s="71"/>
      <c r="T1215" s="71"/>
      <c r="U1215" s="71"/>
      <c r="V1215" s="71"/>
      <c r="W1215" s="71"/>
      <c r="X1215" s="71"/>
      <c r="Y1215" s="71"/>
      <c r="Z1215" s="71"/>
      <c r="AA1215" s="71"/>
      <c r="AB1215" s="71"/>
      <c r="AC1215" s="71"/>
      <c r="AD1215" s="71"/>
      <c r="AE1215" s="71"/>
      <c r="AF1215" s="71"/>
      <c r="AG1215" s="71"/>
      <c r="AH1215" s="71"/>
      <c r="AI1215" s="71"/>
      <c r="AJ1215" s="71"/>
      <c r="AK1215" s="71"/>
      <c r="AL1215" s="26" t="str">
        <f t="shared" si="69"/>
        <v/>
      </c>
      <c r="AM1215" s="26" t="str">
        <f t="shared" si="70"/>
        <v/>
      </c>
      <c r="AN1215" s="24" t="str">
        <f t="shared" si="71"/>
        <v/>
      </c>
    </row>
    <row r="1216" spans="1:40">
      <c r="A1216" s="80">
        <v>1215</v>
      </c>
      <c r="B1216" s="92"/>
      <c r="C1216" s="89"/>
      <c r="D1216" s="71"/>
      <c r="E1216" s="71"/>
      <c r="F1216" s="71"/>
      <c r="G1216" s="71"/>
      <c r="H1216" s="71"/>
      <c r="I1216" s="71"/>
      <c r="J1216" s="71"/>
      <c r="K1216" s="71"/>
      <c r="L1216" s="71"/>
      <c r="M1216" s="89"/>
      <c r="N1216" s="71"/>
      <c r="O1216" s="71"/>
      <c r="P1216" s="71"/>
      <c r="Q1216" s="71"/>
      <c r="R1216" s="71"/>
      <c r="S1216" s="71"/>
      <c r="T1216" s="71"/>
      <c r="U1216" s="71"/>
      <c r="V1216" s="71"/>
      <c r="W1216" s="71"/>
      <c r="X1216" s="71"/>
      <c r="Y1216" s="71"/>
      <c r="Z1216" s="71"/>
      <c r="AA1216" s="71"/>
      <c r="AB1216" s="71"/>
      <c r="AC1216" s="71"/>
      <c r="AD1216" s="71"/>
      <c r="AE1216" s="71"/>
      <c r="AF1216" s="71"/>
      <c r="AG1216" s="71"/>
      <c r="AH1216" s="71"/>
      <c r="AI1216" s="71"/>
      <c r="AJ1216" s="71"/>
      <c r="AK1216" s="71"/>
      <c r="AL1216" s="26" t="str">
        <f t="shared" si="69"/>
        <v/>
      </c>
      <c r="AM1216" s="26" t="str">
        <f t="shared" si="70"/>
        <v/>
      </c>
      <c r="AN1216" s="24" t="str">
        <f t="shared" si="71"/>
        <v/>
      </c>
    </row>
    <row r="1217" spans="1:40">
      <c r="A1217" s="80">
        <v>1216</v>
      </c>
      <c r="B1217" s="92"/>
      <c r="C1217" s="89"/>
      <c r="D1217" s="71"/>
      <c r="E1217" s="71"/>
      <c r="F1217" s="71"/>
      <c r="G1217" s="71"/>
      <c r="H1217" s="71"/>
      <c r="I1217" s="71"/>
      <c r="J1217" s="71"/>
      <c r="K1217" s="71"/>
      <c r="L1217" s="71"/>
      <c r="M1217" s="89"/>
      <c r="N1217" s="71"/>
      <c r="O1217" s="71"/>
      <c r="P1217" s="71"/>
      <c r="Q1217" s="71"/>
      <c r="R1217" s="71"/>
      <c r="S1217" s="71"/>
      <c r="T1217" s="71"/>
      <c r="U1217" s="71"/>
      <c r="V1217" s="71"/>
      <c r="W1217" s="71"/>
      <c r="X1217" s="71"/>
      <c r="Y1217" s="71"/>
      <c r="Z1217" s="71"/>
      <c r="AA1217" s="71"/>
      <c r="AB1217" s="71"/>
      <c r="AC1217" s="71"/>
      <c r="AD1217" s="71"/>
      <c r="AE1217" s="71"/>
      <c r="AF1217" s="71"/>
      <c r="AG1217" s="71"/>
      <c r="AH1217" s="71"/>
      <c r="AI1217" s="71"/>
      <c r="AJ1217" s="71"/>
      <c r="AK1217" s="71"/>
      <c r="AL1217" s="26" t="str">
        <f t="shared" si="69"/>
        <v/>
      </c>
      <c r="AM1217" s="26" t="str">
        <f t="shared" si="70"/>
        <v/>
      </c>
      <c r="AN1217" s="24" t="str">
        <f t="shared" si="71"/>
        <v/>
      </c>
    </row>
    <row r="1218" spans="1:40">
      <c r="A1218" s="80">
        <v>1217</v>
      </c>
      <c r="B1218" s="92"/>
      <c r="C1218" s="89"/>
      <c r="D1218" s="71"/>
      <c r="E1218" s="71"/>
      <c r="F1218" s="71"/>
      <c r="G1218" s="71"/>
      <c r="H1218" s="71"/>
      <c r="I1218" s="71"/>
      <c r="J1218" s="71"/>
      <c r="K1218" s="71"/>
      <c r="L1218" s="71"/>
      <c r="M1218" s="89"/>
      <c r="N1218" s="71"/>
      <c r="O1218" s="71"/>
      <c r="P1218" s="71"/>
      <c r="Q1218" s="71"/>
      <c r="R1218" s="71"/>
      <c r="S1218" s="71"/>
      <c r="T1218" s="71"/>
      <c r="U1218" s="71"/>
      <c r="V1218" s="71"/>
      <c r="W1218" s="71"/>
      <c r="X1218" s="71"/>
      <c r="Y1218" s="71"/>
      <c r="Z1218" s="71"/>
      <c r="AA1218" s="71"/>
      <c r="AB1218" s="71"/>
      <c r="AC1218" s="71"/>
      <c r="AD1218" s="71"/>
      <c r="AE1218" s="71"/>
      <c r="AF1218" s="71"/>
      <c r="AG1218" s="71"/>
      <c r="AH1218" s="71"/>
      <c r="AI1218" s="71"/>
      <c r="AJ1218" s="71"/>
      <c r="AK1218" s="71"/>
      <c r="AL1218" s="26" t="str">
        <f t="shared" si="69"/>
        <v/>
      </c>
      <c r="AM1218" s="26" t="str">
        <f t="shared" si="70"/>
        <v/>
      </c>
      <c r="AN1218" s="24" t="str">
        <f t="shared" si="71"/>
        <v/>
      </c>
    </row>
    <row r="1219" spans="1:40">
      <c r="A1219" s="80">
        <v>1218</v>
      </c>
      <c r="B1219" s="92"/>
      <c r="C1219" s="89"/>
      <c r="D1219" s="71"/>
      <c r="E1219" s="71"/>
      <c r="F1219" s="71"/>
      <c r="G1219" s="71"/>
      <c r="H1219" s="71"/>
      <c r="I1219" s="71"/>
      <c r="J1219" s="71"/>
      <c r="K1219" s="71"/>
      <c r="L1219" s="71"/>
      <c r="M1219" s="71"/>
      <c r="N1219" s="71"/>
      <c r="O1219" s="71"/>
      <c r="P1219" s="71"/>
      <c r="Q1219" s="71"/>
      <c r="R1219" s="71"/>
      <c r="S1219" s="71"/>
      <c r="T1219" s="71"/>
      <c r="U1219" s="71"/>
      <c r="V1219" s="71"/>
      <c r="W1219" s="71"/>
      <c r="X1219" s="71"/>
      <c r="Y1219" s="71"/>
      <c r="Z1219" s="71"/>
      <c r="AA1219" s="71"/>
      <c r="AB1219" s="71"/>
      <c r="AC1219" s="71"/>
      <c r="AD1219" s="71"/>
      <c r="AE1219" s="71"/>
      <c r="AF1219" s="71"/>
      <c r="AG1219" s="71"/>
      <c r="AH1219" s="71"/>
      <c r="AI1219" s="71"/>
      <c r="AJ1219" s="71"/>
      <c r="AK1219" s="71"/>
      <c r="AL1219" s="26" t="str">
        <f t="shared" si="69"/>
        <v/>
      </c>
      <c r="AM1219" s="26" t="str">
        <f t="shared" si="70"/>
        <v/>
      </c>
      <c r="AN1219" s="24" t="str">
        <f t="shared" si="71"/>
        <v/>
      </c>
    </row>
    <row r="1220" spans="1:40">
      <c r="A1220" s="80">
        <v>1219</v>
      </c>
      <c r="B1220" s="92"/>
      <c r="C1220" s="89"/>
      <c r="D1220" s="71"/>
      <c r="E1220" s="71"/>
      <c r="F1220" s="71"/>
      <c r="G1220" s="71"/>
      <c r="H1220" s="71"/>
      <c r="I1220" s="71"/>
      <c r="J1220" s="71"/>
      <c r="K1220" s="71"/>
      <c r="L1220" s="71"/>
      <c r="M1220" s="71"/>
      <c r="N1220" s="71"/>
      <c r="O1220" s="71"/>
      <c r="P1220" s="71"/>
      <c r="Q1220" s="71"/>
      <c r="R1220" s="71"/>
      <c r="S1220" s="71"/>
      <c r="T1220" s="71"/>
      <c r="U1220" s="71"/>
      <c r="V1220" s="71"/>
      <c r="W1220" s="71"/>
      <c r="X1220" s="71"/>
      <c r="Y1220" s="71"/>
      <c r="Z1220" s="71"/>
      <c r="AA1220" s="71"/>
      <c r="AB1220" s="71"/>
      <c r="AC1220" s="71"/>
      <c r="AD1220" s="71"/>
      <c r="AE1220" s="71"/>
      <c r="AF1220" s="71"/>
      <c r="AG1220" s="71"/>
      <c r="AH1220" s="71"/>
      <c r="AI1220" s="71"/>
      <c r="AJ1220" s="71"/>
      <c r="AK1220" s="71"/>
      <c r="AL1220" s="26" t="str">
        <f t="shared" si="69"/>
        <v/>
      </c>
      <c r="AM1220" s="26" t="str">
        <f t="shared" si="70"/>
        <v/>
      </c>
      <c r="AN1220" s="24" t="str">
        <f t="shared" si="71"/>
        <v/>
      </c>
    </row>
    <row r="1221" spans="1:40">
      <c r="A1221" s="80">
        <v>1220</v>
      </c>
      <c r="B1221" s="92"/>
      <c r="C1221" s="89"/>
      <c r="D1221" s="71"/>
      <c r="E1221" s="71"/>
      <c r="F1221" s="71"/>
      <c r="G1221" s="71"/>
      <c r="H1221" s="71"/>
      <c r="I1221" s="71"/>
      <c r="J1221" s="71"/>
      <c r="K1221" s="71"/>
      <c r="L1221" s="71"/>
      <c r="M1221" s="71"/>
      <c r="N1221" s="71"/>
      <c r="O1221" s="71"/>
      <c r="P1221" s="71"/>
      <c r="Q1221" s="71"/>
      <c r="R1221" s="71"/>
      <c r="S1221" s="71"/>
      <c r="T1221" s="71"/>
      <c r="U1221" s="71"/>
      <c r="V1221" s="71"/>
      <c r="W1221" s="71"/>
      <c r="X1221" s="71"/>
      <c r="Y1221" s="71"/>
      <c r="Z1221" s="71"/>
      <c r="AA1221" s="71"/>
      <c r="AB1221" s="71"/>
      <c r="AC1221" s="71"/>
      <c r="AD1221" s="71"/>
      <c r="AE1221" s="71"/>
      <c r="AF1221" s="71"/>
      <c r="AG1221" s="71"/>
      <c r="AH1221" s="71"/>
      <c r="AI1221" s="71"/>
      <c r="AJ1221" s="71"/>
      <c r="AK1221" s="71"/>
      <c r="AL1221" s="26" t="str">
        <f t="shared" si="69"/>
        <v/>
      </c>
      <c r="AM1221" s="26" t="str">
        <f t="shared" si="70"/>
        <v/>
      </c>
      <c r="AN1221" s="24" t="str">
        <f t="shared" si="71"/>
        <v/>
      </c>
    </row>
    <row r="1222" spans="1:40">
      <c r="A1222" s="80">
        <v>1221</v>
      </c>
      <c r="B1222" s="92"/>
      <c r="C1222" s="89"/>
      <c r="D1222" s="71"/>
      <c r="E1222" s="71"/>
      <c r="F1222" s="71"/>
      <c r="G1222" s="71"/>
      <c r="H1222" s="71"/>
      <c r="I1222" s="71"/>
      <c r="J1222" s="71"/>
      <c r="K1222" s="71"/>
      <c r="L1222" s="71"/>
      <c r="M1222" s="71"/>
      <c r="N1222" s="71"/>
      <c r="O1222" s="71"/>
      <c r="P1222" s="71"/>
      <c r="Q1222" s="71"/>
      <c r="R1222" s="71"/>
      <c r="S1222" s="71"/>
      <c r="T1222" s="71"/>
      <c r="U1222" s="71"/>
      <c r="V1222" s="71"/>
      <c r="W1222" s="71"/>
      <c r="X1222" s="71"/>
      <c r="Y1222" s="71"/>
      <c r="Z1222" s="71"/>
      <c r="AA1222" s="71"/>
      <c r="AB1222" s="71"/>
      <c r="AC1222" s="71"/>
      <c r="AD1222" s="71"/>
      <c r="AE1222" s="71"/>
      <c r="AF1222" s="71"/>
      <c r="AG1222" s="71"/>
      <c r="AH1222" s="71"/>
      <c r="AI1222" s="71"/>
      <c r="AJ1222" s="71"/>
      <c r="AK1222" s="71"/>
      <c r="AL1222" s="26" t="str">
        <f t="shared" si="69"/>
        <v/>
      </c>
      <c r="AM1222" s="26" t="str">
        <f t="shared" si="70"/>
        <v/>
      </c>
      <c r="AN1222" s="24" t="str">
        <f t="shared" si="71"/>
        <v/>
      </c>
    </row>
    <row r="1223" spans="1:40">
      <c r="A1223" s="80">
        <v>1222</v>
      </c>
      <c r="B1223" s="92"/>
      <c r="C1223" s="89"/>
      <c r="D1223" s="71"/>
      <c r="E1223" s="71"/>
      <c r="F1223" s="71"/>
      <c r="G1223" s="71"/>
      <c r="H1223" s="71"/>
      <c r="I1223" s="71"/>
      <c r="J1223" s="71"/>
      <c r="K1223" s="71"/>
      <c r="L1223" s="71"/>
      <c r="M1223" s="71"/>
      <c r="N1223" s="71"/>
      <c r="O1223" s="71"/>
      <c r="P1223" s="71"/>
      <c r="Q1223" s="71"/>
      <c r="R1223" s="71"/>
      <c r="S1223" s="71"/>
      <c r="T1223" s="71"/>
      <c r="U1223" s="71"/>
      <c r="V1223" s="71"/>
      <c r="W1223" s="71"/>
      <c r="X1223" s="71"/>
      <c r="Y1223" s="71"/>
      <c r="Z1223" s="71"/>
      <c r="AA1223" s="71"/>
      <c r="AB1223" s="71"/>
      <c r="AC1223" s="71"/>
      <c r="AD1223" s="71"/>
      <c r="AE1223" s="71"/>
      <c r="AF1223" s="71"/>
      <c r="AG1223" s="71"/>
      <c r="AH1223" s="71"/>
      <c r="AI1223" s="71"/>
      <c r="AJ1223" s="71"/>
      <c r="AK1223" s="71"/>
      <c r="AL1223" s="26" t="str">
        <f t="shared" si="69"/>
        <v/>
      </c>
      <c r="AM1223" s="26" t="str">
        <f t="shared" si="70"/>
        <v/>
      </c>
      <c r="AN1223" s="24" t="str">
        <f t="shared" si="71"/>
        <v/>
      </c>
    </row>
    <row r="1224" spans="1:40">
      <c r="A1224" s="80">
        <v>1223</v>
      </c>
      <c r="B1224" s="92"/>
      <c r="C1224" s="89"/>
      <c r="D1224" s="71"/>
      <c r="E1224" s="71"/>
      <c r="F1224" s="71"/>
      <c r="G1224" s="71"/>
      <c r="H1224" s="71"/>
      <c r="I1224" s="71"/>
      <c r="J1224" s="71"/>
      <c r="K1224" s="71"/>
      <c r="L1224" s="71"/>
      <c r="M1224" s="71"/>
      <c r="N1224" s="71"/>
      <c r="O1224" s="71"/>
      <c r="P1224" s="71"/>
      <c r="Q1224" s="71"/>
      <c r="R1224" s="71"/>
      <c r="S1224" s="71"/>
      <c r="T1224" s="71"/>
      <c r="U1224" s="71"/>
      <c r="V1224" s="71"/>
      <c r="W1224" s="71"/>
      <c r="X1224" s="71"/>
      <c r="Y1224" s="71"/>
      <c r="Z1224" s="71"/>
      <c r="AA1224" s="71"/>
      <c r="AB1224" s="71"/>
      <c r="AC1224" s="71"/>
      <c r="AD1224" s="71"/>
      <c r="AE1224" s="71"/>
      <c r="AF1224" s="71"/>
      <c r="AG1224" s="71"/>
      <c r="AH1224" s="71"/>
      <c r="AI1224" s="71"/>
      <c r="AJ1224" s="71"/>
      <c r="AK1224" s="71"/>
      <c r="AL1224" s="26" t="str">
        <f t="shared" si="69"/>
        <v/>
      </c>
      <c r="AM1224" s="26" t="str">
        <f t="shared" si="70"/>
        <v/>
      </c>
      <c r="AN1224" s="24" t="str">
        <f t="shared" si="71"/>
        <v/>
      </c>
    </row>
    <row r="1225" spans="1:40">
      <c r="A1225" s="80">
        <v>1224</v>
      </c>
      <c r="B1225" s="92"/>
      <c r="C1225" s="89"/>
      <c r="D1225" s="71"/>
      <c r="E1225" s="71"/>
      <c r="F1225" s="71"/>
      <c r="G1225" s="71"/>
      <c r="H1225" s="71"/>
      <c r="I1225" s="71"/>
      <c r="J1225" s="71"/>
      <c r="K1225" s="71"/>
      <c r="L1225" s="71"/>
      <c r="M1225" s="71"/>
      <c r="N1225" s="71"/>
      <c r="O1225" s="71"/>
      <c r="P1225" s="71"/>
      <c r="Q1225" s="71"/>
      <c r="R1225" s="71"/>
      <c r="S1225" s="71"/>
      <c r="T1225" s="71"/>
      <c r="U1225" s="71"/>
      <c r="V1225" s="71"/>
      <c r="W1225" s="71"/>
      <c r="X1225" s="71"/>
      <c r="Y1225" s="71"/>
      <c r="Z1225" s="71"/>
      <c r="AA1225" s="71"/>
      <c r="AB1225" s="71"/>
      <c r="AC1225" s="71"/>
      <c r="AD1225" s="71"/>
      <c r="AE1225" s="71"/>
      <c r="AF1225" s="71"/>
      <c r="AG1225" s="71"/>
      <c r="AH1225" s="71"/>
      <c r="AI1225" s="71"/>
      <c r="AJ1225" s="71"/>
      <c r="AK1225" s="71"/>
      <c r="AL1225" s="26" t="str">
        <f t="shared" si="69"/>
        <v/>
      </c>
      <c r="AM1225" s="26" t="str">
        <f t="shared" si="70"/>
        <v/>
      </c>
      <c r="AN1225" s="24" t="str">
        <f t="shared" si="71"/>
        <v/>
      </c>
    </row>
    <row r="1226" spans="1:40">
      <c r="A1226" s="80">
        <v>1225</v>
      </c>
      <c r="B1226" s="92"/>
      <c r="C1226" s="89"/>
      <c r="D1226" s="71"/>
      <c r="E1226" s="71"/>
      <c r="F1226" s="71"/>
      <c r="G1226" s="71"/>
      <c r="H1226" s="71"/>
      <c r="I1226" s="71"/>
      <c r="J1226" s="71"/>
      <c r="K1226" s="71"/>
      <c r="L1226" s="71"/>
      <c r="M1226" s="71"/>
      <c r="N1226" s="71"/>
      <c r="O1226" s="71"/>
      <c r="P1226" s="71"/>
      <c r="Q1226" s="71"/>
      <c r="R1226" s="71"/>
      <c r="S1226" s="71"/>
      <c r="T1226" s="71"/>
      <c r="U1226" s="71"/>
      <c r="V1226" s="71"/>
      <c r="W1226" s="71"/>
      <c r="X1226" s="71"/>
      <c r="Y1226" s="71"/>
      <c r="Z1226" s="71"/>
      <c r="AA1226" s="71"/>
      <c r="AB1226" s="71"/>
      <c r="AC1226" s="71"/>
      <c r="AD1226" s="71"/>
      <c r="AE1226" s="71"/>
      <c r="AF1226" s="71"/>
      <c r="AG1226" s="71"/>
      <c r="AH1226" s="71"/>
      <c r="AI1226" s="71"/>
      <c r="AJ1226" s="71"/>
      <c r="AK1226" s="71"/>
      <c r="AL1226" s="26" t="str">
        <f t="shared" si="69"/>
        <v/>
      </c>
      <c r="AM1226" s="26" t="str">
        <f t="shared" si="70"/>
        <v/>
      </c>
      <c r="AN1226" s="24" t="str">
        <f t="shared" si="71"/>
        <v/>
      </c>
    </row>
    <row r="1227" spans="1:40">
      <c r="A1227" s="80">
        <v>1226</v>
      </c>
      <c r="B1227" s="92"/>
      <c r="C1227" s="89"/>
      <c r="D1227" s="71"/>
      <c r="E1227" s="71"/>
      <c r="F1227" s="71"/>
      <c r="G1227" s="71"/>
      <c r="H1227" s="71"/>
      <c r="I1227" s="71"/>
      <c r="J1227" s="71"/>
      <c r="K1227" s="71"/>
      <c r="L1227" s="71"/>
      <c r="M1227" s="71"/>
      <c r="N1227" s="71"/>
      <c r="O1227" s="71"/>
      <c r="P1227" s="71"/>
      <c r="Q1227" s="71"/>
      <c r="R1227" s="71"/>
      <c r="S1227" s="71"/>
      <c r="T1227" s="71"/>
      <c r="U1227" s="71"/>
      <c r="V1227" s="71"/>
      <c r="W1227" s="71"/>
      <c r="X1227" s="71"/>
      <c r="Y1227" s="71"/>
      <c r="Z1227" s="71"/>
      <c r="AA1227" s="71"/>
      <c r="AB1227" s="71"/>
      <c r="AC1227" s="71"/>
      <c r="AD1227" s="71"/>
      <c r="AE1227" s="71"/>
      <c r="AF1227" s="71"/>
      <c r="AG1227" s="71"/>
      <c r="AH1227" s="71"/>
      <c r="AI1227" s="71"/>
      <c r="AJ1227" s="71"/>
      <c r="AK1227" s="71"/>
      <c r="AL1227" s="26" t="str">
        <f t="shared" si="69"/>
        <v/>
      </c>
      <c r="AM1227" s="26" t="str">
        <f t="shared" si="70"/>
        <v/>
      </c>
      <c r="AN1227" s="24" t="str">
        <f t="shared" si="71"/>
        <v/>
      </c>
    </row>
    <row r="1228" spans="1:40">
      <c r="A1228" s="80">
        <v>1227</v>
      </c>
      <c r="B1228" s="92"/>
      <c r="C1228" s="89"/>
      <c r="D1228" s="71"/>
      <c r="E1228" s="71"/>
      <c r="F1228" s="71"/>
      <c r="G1228" s="71"/>
      <c r="H1228" s="71"/>
      <c r="I1228" s="71"/>
      <c r="J1228" s="71"/>
      <c r="K1228" s="71"/>
      <c r="L1228" s="71"/>
      <c r="M1228" s="71"/>
      <c r="N1228" s="71"/>
      <c r="O1228" s="71"/>
      <c r="P1228" s="71"/>
      <c r="Q1228" s="71"/>
      <c r="R1228" s="71"/>
      <c r="S1228" s="71"/>
      <c r="T1228" s="71"/>
      <c r="U1228" s="71"/>
      <c r="V1228" s="71"/>
      <c r="W1228" s="71"/>
      <c r="X1228" s="71"/>
      <c r="Y1228" s="71"/>
      <c r="Z1228" s="71"/>
      <c r="AA1228" s="71"/>
      <c r="AB1228" s="71"/>
      <c r="AC1228" s="71"/>
      <c r="AD1228" s="71"/>
      <c r="AE1228" s="71"/>
      <c r="AF1228" s="71"/>
      <c r="AG1228" s="71"/>
      <c r="AH1228" s="71"/>
      <c r="AI1228" s="71"/>
      <c r="AJ1228" s="71"/>
      <c r="AK1228" s="71"/>
      <c r="AL1228" s="26" t="str">
        <f t="shared" si="69"/>
        <v/>
      </c>
      <c r="AM1228" s="26" t="str">
        <f t="shared" si="70"/>
        <v/>
      </c>
      <c r="AN1228" s="24" t="str">
        <f t="shared" si="71"/>
        <v/>
      </c>
    </row>
    <row r="1229" spans="1:40">
      <c r="A1229" s="80">
        <v>1228</v>
      </c>
      <c r="B1229" s="92"/>
      <c r="C1229" s="89"/>
      <c r="D1229" s="71"/>
      <c r="E1229" s="71"/>
      <c r="F1229" s="71"/>
      <c r="G1229" s="71"/>
      <c r="H1229" s="71"/>
      <c r="I1229" s="71"/>
      <c r="J1229" s="71"/>
      <c r="K1229" s="71"/>
      <c r="L1229" s="71"/>
      <c r="M1229" s="71"/>
      <c r="N1229" s="71"/>
      <c r="O1229" s="71"/>
      <c r="P1229" s="71"/>
      <c r="Q1229" s="71"/>
      <c r="R1229" s="71"/>
      <c r="S1229" s="71"/>
      <c r="T1229" s="71"/>
      <c r="U1229" s="71"/>
      <c r="V1229" s="71"/>
      <c r="W1229" s="71"/>
      <c r="X1229" s="71"/>
      <c r="Y1229" s="71"/>
      <c r="Z1229" s="71"/>
      <c r="AA1229" s="71"/>
      <c r="AB1229" s="71"/>
      <c r="AC1229" s="71"/>
      <c r="AD1229" s="71"/>
      <c r="AE1229" s="71"/>
      <c r="AF1229" s="71"/>
      <c r="AG1229" s="71"/>
      <c r="AH1229" s="71"/>
      <c r="AI1229" s="71"/>
      <c r="AJ1229" s="71"/>
      <c r="AK1229" s="71"/>
      <c r="AL1229" s="26" t="str">
        <f t="shared" si="69"/>
        <v/>
      </c>
      <c r="AM1229" s="26" t="str">
        <f t="shared" si="70"/>
        <v/>
      </c>
      <c r="AN1229" s="24" t="str">
        <f t="shared" si="71"/>
        <v/>
      </c>
    </row>
    <row r="1230" spans="1:40">
      <c r="A1230" s="80">
        <v>1229</v>
      </c>
      <c r="B1230" s="92"/>
      <c r="C1230" s="89"/>
      <c r="D1230" s="71"/>
      <c r="E1230" s="71"/>
      <c r="F1230" s="71"/>
      <c r="G1230" s="71"/>
      <c r="H1230" s="71"/>
      <c r="I1230" s="71"/>
      <c r="J1230" s="71"/>
      <c r="K1230" s="71"/>
      <c r="L1230" s="71"/>
      <c r="M1230" s="71"/>
      <c r="N1230" s="71"/>
      <c r="O1230" s="71"/>
      <c r="P1230" s="71"/>
      <c r="Q1230" s="71"/>
      <c r="R1230" s="71"/>
      <c r="S1230" s="71"/>
      <c r="T1230" s="71"/>
      <c r="U1230" s="71"/>
      <c r="V1230" s="71"/>
      <c r="W1230" s="71"/>
      <c r="X1230" s="71"/>
      <c r="Y1230" s="71"/>
      <c r="Z1230" s="71"/>
      <c r="AA1230" s="71"/>
      <c r="AB1230" s="71"/>
      <c r="AC1230" s="71"/>
      <c r="AD1230" s="71"/>
      <c r="AE1230" s="71"/>
      <c r="AF1230" s="71"/>
      <c r="AG1230" s="71"/>
      <c r="AH1230" s="71"/>
      <c r="AI1230" s="71"/>
      <c r="AJ1230" s="71"/>
      <c r="AK1230" s="71"/>
      <c r="AL1230" s="26" t="str">
        <f t="shared" si="69"/>
        <v/>
      </c>
      <c r="AM1230" s="26" t="str">
        <f t="shared" si="70"/>
        <v/>
      </c>
      <c r="AN1230" s="24" t="str">
        <f t="shared" si="71"/>
        <v/>
      </c>
    </row>
    <row r="1231" spans="1:40">
      <c r="A1231" s="80">
        <v>1230</v>
      </c>
      <c r="B1231" s="92"/>
      <c r="C1231" s="89"/>
      <c r="D1231" s="71"/>
      <c r="E1231" s="71"/>
      <c r="F1231" s="71"/>
      <c r="G1231" s="71"/>
      <c r="H1231" s="71"/>
      <c r="I1231" s="71"/>
      <c r="J1231" s="71"/>
      <c r="K1231" s="71"/>
      <c r="L1231" s="71"/>
      <c r="M1231" s="71"/>
      <c r="N1231" s="71"/>
      <c r="O1231" s="71"/>
      <c r="P1231" s="71"/>
      <c r="Q1231" s="71"/>
      <c r="R1231" s="71"/>
      <c r="S1231" s="71"/>
      <c r="T1231" s="71"/>
      <c r="U1231" s="71"/>
      <c r="V1231" s="71"/>
      <c r="W1231" s="71"/>
      <c r="X1231" s="71"/>
      <c r="Y1231" s="71"/>
      <c r="Z1231" s="71"/>
      <c r="AA1231" s="71"/>
      <c r="AB1231" s="71"/>
      <c r="AC1231" s="71"/>
      <c r="AD1231" s="71"/>
      <c r="AE1231" s="71"/>
      <c r="AF1231" s="71"/>
      <c r="AG1231" s="71"/>
      <c r="AH1231" s="71"/>
      <c r="AI1231" s="71"/>
      <c r="AJ1231" s="71"/>
      <c r="AK1231" s="71"/>
      <c r="AL1231" s="26" t="str">
        <f t="shared" si="69"/>
        <v/>
      </c>
      <c r="AM1231" s="26" t="str">
        <f t="shared" si="70"/>
        <v/>
      </c>
      <c r="AN1231" s="24" t="str">
        <f t="shared" si="71"/>
        <v/>
      </c>
    </row>
    <row r="1232" spans="1:40">
      <c r="A1232" s="80">
        <v>1231</v>
      </c>
      <c r="B1232" s="92"/>
      <c r="C1232" s="89"/>
      <c r="D1232" s="71"/>
      <c r="E1232" s="71"/>
      <c r="F1232" s="71"/>
      <c r="G1232" s="71"/>
      <c r="H1232" s="71"/>
      <c r="I1232" s="71"/>
      <c r="J1232" s="71"/>
      <c r="K1232" s="71"/>
      <c r="L1232" s="71"/>
      <c r="M1232" s="71"/>
      <c r="N1232" s="71"/>
      <c r="O1232" s="71"/>
      <c r="P1232" s="71"/>
      <c r="Q1232" s="71"/>
      <c r="R1232" s="71"/>
      <c r="S1232" s="71"/>
      <c r="T1232" s="71"/>
      <c r="U1232" s="71"/>
      <c r="V1232" s="71"/>
      <c r="W1232" s="71"/>
      <c r="X1232" s="71"/>
      <c r="Y1232" s="71"/>
      <c r="Z1232" s="71"/>
      <c r="AA1232" s="71"/>
      <c r="AB1232" s="71"/>
      <c r="AC1232" s="71"/>
      <c r="AD1232" s="71"/>
      <c r="AE1232" s="71"/>
      <c r="AF1232" s="71"/>
      <c r="AG1232" s="71"/>
      <c r="AH1232" s="71"/>
      <c r="AI1232" s="71"/>
      <c r="AJ1232" s="71"/>
      <c r="AK1232" s="71"/>
      <c r="AL1232" s="26" t="str">
        <f t="shared" si="69"/>
        <v/>
      </c>
      <c r="AM1232" s="26" t="str">
        <f t="shared" si="70"/>
        <v/>
      </c>
      <c r="AN1232" s="24" t="str">
        <f t="shared" si="71"/>
        <v/>
      </c>
    </row>
    <row r="1233" spans="1:40">
      <c r="A1233" s="80">
        <v>1232</v>
      </c>
      <c r="B1233" s="92"/>
      <c r="C1233" s="89"/>
      <c r="D1233" s="71"/>
      <c r="E1233" s="71"/>
      <c r="F1233" s="71"/>
      <c r="G1233" s="71"/>
      <c r="H1233" s="71"/>
      <c r="I1233" s="71"/>
      <c r="J1233" s="71"/>
      <c r="K1233" s="71"/>
      <c r="L1233" s="71"/>
      <c r="M1233" s="71"/>
      <c r="N1233" s="71"/>
      <c r="O1233" s="71"/>
      <c r="P1233" s="71"/>
      <c r="Q1233" s="71"/>
      <c r="R1233" s="71"/>
      <c r="S1233" s="71"/>
      <c r="T1233" s="71"/>
      <c r="U1233" s="71"/>
      <c r="V1233" s="71"/>
      <c r="W1233" s="71"/>
      <c r="X1233" s="71"/>
      <c r="Y1233" s="71"/>
      <c r="Z1233" s="71"/>
      <c r="AA1233" s="71"/>
      <c r="AB1233" s="71"/>
      <c r="AC1233" s="71"/>
      <c r="AD1233" s="71"/>
      <c r="AE1233" s="71"/>
      <c r="AF1233" s="71"/>
      <c r="AG1233" s="71"/>
      <c r="AH1233" s="71"/>
      <c r="AI1233" s="71"/>
      <c r="AJ1233" s="71"/>
      <c r="AK1233" s="71"/>
      <c r="AL1233" s="26" t="str">
        <f t="shared" si="69"/>
        <v/>
      </c>
      <c r="AM1233" s="26" t="str">
        <f t="shared" si="70"/>
        <v/>
      </c>
      <c r="AN1233" s="24" t="str">
        <f t="shared" si="71"/>
        <v/>
      </c>
    </row>
    <row r="1234" spans="1:40">
      <c r="A1234" s="80">
        <v>1233</v>
      </c>
      <c r="B1234" s="93"/>
      <c r="C1234" s="71"/>
      <c r="D1234" s="71"/>
      <c r="E1234" s="71"/>
      <c r="F1234" s="71"/>
      <c r="G1234" s="71"/>
      <c r="H1234" s="71"/>
      <c r="I1234" s="71"/>
      <c r="J1234" s="71"/>
      <c r="K1234" s="71"/>
      <c r="L1234" s="71"/>
      <c r="M1234" s="71"/>
      <c r="N1234" s="71"/>
      <c r="O1234" s="71"/>
      <c r="P1234" s="71"/>
      <c r="Q1234" s="71"/>
      <c r="R1234" s="71"/>
      <c r="S1234" s="71"/>
      <c r="T1234" s="71"/>
      <c r="U1234" s="71"/>
      <c r="V1234" s="71"/>
      <c r="W1234" s="71"/>
      <c r="X1234" s="71"/>
      <c r="Y1234" s="71"/>
      <c r="Z1234" s="71"/>
      <c r="AA1234" s="71"/>
      <c r="AB1234" s="71"/>
      <c r="AC1234" s="71"/>
      <c r="AD1234" s="71"/>
      <c r="AE1234" s="71"/>
      <c r="AF1234" s="71"/>
      <c r="AG1234" s="71"/>
      <c r="AH1234" s="71"/>
      <c r="AI1234" s="71"/>
      <c r="AJ1234" s="71"/>
      <c r="AK1234" s="71"/>
      <c r="AL1234" s="26" t="str">
        <f t="shared" si="69"/>
        <v/>
      </c>
      <c r="AM1234" s="26" t="str">
        <f t="shared" si="70"/>
        <v/>
      </c>
      <c r="AN1234" s="24" t="str">
        <f t="shared" si="71"/>
        <v/>
      </c>
    </row>
    <row r="1235" spans="1:40">
      <c r="A1235" s="80">
        <v>1234</v>
      </c>
      <c r="B1235" s="93"/>
      <c r="C1235" s="71"/>
      <c r="D1235" s="71"/>
      <c r="E1235" s="71"/>
      <c r="F1235" s="71"/>
      <c r="G1235" s="71"/>
      <c r="H1235" s="71"/>
      <c r="I1235" s="71"/>
      <c r="J1235" s="71"/>
      <c r="K1235" s="71"/>
      <c r="L1235" s="71"/>
      <c r="M1235" s="71"/>
      <c r="N1235" s="71"/>
      <c r="O1235" s="71"/>
      <c r="P1235" s="71"/>
      <c r="Q1235" s="71"/>
      <c r="R1235" s="71"/>
      <c r="S1235" s="71"/>
      <c r="T1235" s="71"/>
      <c r="U1235" s="71"/>
      <c r="V1235" s="71"/>
      <c r="W1235" s="71"/>
      <c r="X1235" s="71"/>
      <c r="Y1235" s="71"/>
      <c r="Z1235" s="71"/>
      <c r="AA1235" s="71"/>
      <c r="AB1235" s="71"/>
      <c r="AC1235" s="71"/>
      <c r="AD1235" s="71"/>
      <c r="AE1235" s="71"/>
      <c r="AF1235" s="71"/>
      <c r="AG1235" s="71"/>
      <c r="AH1235" s="71"/>
      <c r="AI1235" s="71"/>
      <c r="AJ1235" s="71"/>
      <c r="AK1235" s="71"/>
      <c r="AL1235" s="26" t="str">
        <f t="shared" si="69"/>
        <v/>
      </c>
      <c r="AM1235" s="26" t="str">
        <f t="shared" si="70"/>
        <v/>
      </c>
      <c r="AN1235" s="24" t="str">
        <f t="shared" si="71"/>
        <v/>
      </c>
    </row>
    <row r="1236" spans="1:40">
      <c r="A1236" s="80">
        <v>1235</v>
      </c>
      <c r="B1236" s="93"/>
      <c r="C1236" s="71"/>
      <c r="D1236" s="71"/>
      <c r="E1236" s="71"/>
      <c r="F1236" s="71"/>
      <c r="G1236" s="71"/>
      <c r="H1236" s="71"/>
      <c r="I1236" s="71"/>
      <c r="J1236" s="71"/>
      <c r="K1236" s="71"/>
      <c r="L1236" s="71"/>
      <c r="M1236" s="71"/>
      <c r="N1236" s="71"/>
      <c r="O1236" s="71"/>
      <c r="P1236" s="71"/>
      <c r="Q1236" s="71"/>
      <c r="R1236" s="71"/>
      <c r="S1236" s="71"/>
      <c r="T1236" s="71"/>
      <c r="U1236" s="71"/>
      <c r="V1236" s="71"/>
      <c r="W1236" s="71"/>
      <c r="X1236" s="71"/>
      <c r="Y1236" s="71"/>
      <c r="Z1236" s="71"/>
      <c r="AA1236" s="71"/>
      <c r="AB1236" s="71"/>
      <c r="AC1236" s="71"/>
      <c r="AD1236" s="71"/>
      <c r="AE1236" s="71"/>
      <c r="AF1236" s="71"/>
      <c r="AG1236" s="71"/>
      <c r="AH1236" s="71"/>
      <c r="AI1236" s="71"/>
      <c r="AJ1236" s="71"/>
      <c r="AK1236" s="71"/>
      <c r="AL1236" s="26" t="str">
        <f t="shared" si="69"/>
        <v/>
      </c>
      <c r="AM1236" s="26" t="str">
        <f t="shared" si="70"/>
        <v/>
      </c>
      <c r="AN1236" s="24" t="str">
        <f t="shared" si="71"/>
        <v/>
      </c>
    </row>
    <row r="1237" spans="1:40">
      <c r="A1237" s="80">
        <v>1236</v>
      </c>
      <c r="B1237" s="93"/>
      <c r="C1237" s="71"/>
      <c r="D1237" s="71"/>
      <c r="E1237" s="71"/>
      <c r="F1237" s="71"/>
      <c r="G1237" s="71"/>
      <c r="H1237" s="71"/>
      <c r="I1237" s="71"/>
      <c r="J1237" s="71"/>
      <c r="K1237" s="71"/>
      <c r="L1237" s="71"/>
      <c r="M1237" s="71"/>
      <c r="N1237" s="71"/>
      <c r="O1237" s="71"/>
      <c r="P1237" s="71"/>
      <c r="Q1237" s="71"/>
      <c r="R1237" s="71"/>
      <c r="S1237" s="71"/>
      <c r="T1237" s="71"/>
      <c r="U1237" s="71"/>
      <c r="V1237" s="71"/>
      <c r="W1237" s="71"/>
      <c r="X1237" s="71"/>
      <c r="Y1237" s="71"/>
      <c r="Z1237" s="71"/>
      <c r="AA1237" s="71"/>
      <c r="AB1237" s="71"/>
      <c r="AC1237" s="71"/>
      <c r="AD1237" s="71"/>
      <c r="AE1237" s="71"/>
      <c r="AF1237" s="71"/>
      <c r="AG1237" s="71"/>
      <c r="AH1237" s="71"/>
      <c r="AI1237" s="71"/>
      <c r="AJ1237" s="71"/>
      <c r="AK1237" s="71"/>
      <c r="AL1237" s="26" t="str">
        <f t="shared" si="69"/>
        <v/>
      </c>
      <c r="AM1237" s="26" t="str">
        <f t="shared" si="70"/>
        <v/>
      </c>
      <c r="AN1237" s="24" t="str">
        <f t="shared" si="71"/>
        <v/>
      </c>
    </row>
    <row r="1238" spans="1:40">
      <c r="A1238" s="80">
        <v>1237</v>
      </c>
      <c r="B1238" s="93"/>
      <c r="C1238" s="71"/>
      <c r="D1238" s="71"/>
      <c r="E1238" s="71"/>
      <c r="F1238" s="71"/>
      <c r="G1238" s="71"/>
      <c r="H1238" s="71"/>
      <c r="I1238" s="71"/>
      <c r="J1238" s="71"/>
      <c r="K1238" s="71"/>
      <c r="L1238" s="71"/>
      <c r="M1238" s="71"/>
      <c r="N1238" s="71"/>
      <c r="O1238" s="71"/>
      <c r="P1238" s="71"/>
      <c r="Q1238" s="71"/>
      <c r="R1238" s="71"/>
      <c r="S1238" s="71"/>
      <c r="T1238" s="71"/>
      <c r="U1238" s="71"/>
      <c r="V1238" s="71"/>
      <c r="W1238" s="71"/>
      <c r="X1238" s="71"/>
      <c r="Y1238" s="71"/>
      <c r="Z1238" s="71"/>
      <c r="AA1238" s="71"/>
      <c r="AB1238" s="71"/>
      <c r="AC1238" s="71"/>
      <c r="AD1238" s="71"/>
      <c r="AE1238" s="71"/>
      <c r="AF1238" s="71"/>
      <c r="AG1238" s="71"/>
      <c r="AH1238" s="71"/>
      <c r="AI1238" s="71"/>
      <c r="AJ1238" s="71"/>
      <c r="AK1238" s="71"/>
      <c r="AL1238" s="26" t="str">
        <f t="shared" si="69"/>
        <v/>
      </c>
      <c r="AM1238" s="26" t="str">
        <f t="shared" si="70"/>
        <v/>
      </c>
      <c r="AN1238" s="24" t="str">
        <f t="shared" si="71"/>
        <v/>
      </c>
    </row>
    <row r="1239" spans="1:40">
      <c r="A1239" s="80">
        <v>1238</v>
      </c>
      <c r="B1239" s="93"/>
      <c r="C1239" s="71"/>
      <c r="D1239" s="71"/>
      <c r="E1239" s="71"/>
      <c r="F1239" s="71"/>
      <c r="G1239" s="71"/>
      <c r="H1239" s="71"/>
      <c r="I1239" s="71"/>
      <c r="J1239" s="71"/>
      <c r="K1239" s="71"/>
      <c r="L1239" s="71"/>
      <c r="M1239" s="71"/>
      <c r="N1239" s="71"/>
      <c r="O1239" s="71"/>
      <c r="P1239" s="71"/>
      <c r="Q1239" s="71"/>
      <c r="R1239" s="71"/>
      <c r="S1239" s="71"/>
      <c r="T1239" s="71"/>
      <c r="U1239" s="71"/>
      <c r="V1239" s="71"/>
      <c r="W1239" s="71"/>
      <c r="X1239" s="71"/>
      <c r="Y1239" s="71"/>
      <c r="Z1239" s="71"/>
      <c r="AA1239" s="71"/>
      <c r="AB1239" s="71"/>
      <c r="AC1239" s="71"/>
      <c r="AD1239" s="71"/>
      <c r="AE1239" s="71"/>
      <c r="AF1239" s="71"/>
      <c r="AG1239" s="71"/>
      <c r="AH1239" s="71"/>
      <c r="AI1239" s="71"/>
      <c r="AJ1239" s="71"/>
      <c r="AK1239" s="71"/>
      <c r="AL1239" s="26" t="str">
        <f t="shared" si="69"/>
        <v/>
      </c>
      <c r="AM1239" s="26" t="str">
        <f t="shared" si="70"/>
        <v/>
      </c>
      <c r="AN1239" s="24" t="str">
        <f t="shared" si="71"/>
        <v/>
      </c>
    </row>
    <row r="1240" spans="1:40">
      <c r="A1240" s="80">
        <v>1239</v>
      </c>
      <c r="B1240" s="93"/>
      <c r="C1240" s="71"/>
      <c r="D1240" s="71"/>
      <c r="E1240" s="71"/>
      <c r="F1240" s="71"/>
      <c r="G1240" s="71"/>
      <c r="H1240" s="71"/>
      <c r="I1240" s="71"/>
      <c r="J1240" s="71"/>
      <c r="K1240" s="71"/>
      <c r="L1240" s="71"/>
      <c r="M1240" s="71"/>
      <c r="N1240" s="71"/>
      <c r="O1240" s="71"/>
      <c r="P1240" s="71"/>
      <c r="Q1240" s="71"/>
      <c r="R1240" s="71"/>
      <c r="S1240" s="71"/>
      <c r="T1240" s="71"/>
      <c r="U1240" s="71"/>
      <c r="V1240" s="71"/>
      <c r="W1240" s="71"/>
      <c r="X1240" s="71"/>
      <c r="Y1240" s="71"/>
      <c r="Z1240" s="71"/>
      <c r="AA1240" s="71"/>
      <c r="AB1240" s="71"/>
      <c r="AC1240" s="71"/>
      <c r="AD1240" s="71"/>
      <c r="AE1240" s="71"/>
      <c r="AF1240" s="71"/>
      <c r="AG1240" s="71"/>
      <c r="AH1240" s="71"/>
      <c r="AI1240" s="71"/>
      <c r="AJ1240" s="71"/>
      <c r="AK1240" s="71"/>
      <c r="AL1240" s="26" t="str">
        <f t="shared" si="69"/>
        <v/>
      </c>
      <c r="AM1240" s="26" t="str">
        <f t="shared" si="70"/>
        <v/>
      </c>
      <c r="AN1240" s="24" t="str">
        <f t="shared" si="71"/>
        <v/>
      </c>
    </row>
    <row r="1241" spans="1:40">
      <c r="A1241" s="80">
        <v>1240</v>
      </c>
      <c r="B1241" s="93"/>
      <c r="C1241" s="71"/>
      <c r="D1241" s="71"/>
      <c r="E1241" s="71"/>
      <c r="F1241" s="71"/>
      <c r="G1241" s="71"/>
      <c r="H1241" s="71"/>
      <c r="I1241" s="71"/>
      <c r="J1241" s="71"/>
      <c r="K1241" s="71"/>
      <c r="L1241" s="71"/>
      <c r="M1241" s="71"/>
      <c r="N1241" s="71"/>
      <c r="O1241" s="71"/>
      <c r="P1241" s="71"/>
      <c r="Q1241" s="71"/>
      <c r="R1241" s="71"/>
      <c r="S1241" s="71"/>
      <c r="T1241" s="71"/>
      <c r="U1241" s="71"/>
      <c r="V1241" s="71"/>
      <c r="W1241" s="71"/>
      <c r="X1241" s="71"/>
      <c r="Y1241" s="71"/>
      <c r="Z1241" s="71"/>
      <c r="AA1241" s="71"/>
      <c r="AB1241" s="71"/>
      <c r="AC1241" s="71"/>
      <c r="AD1241" s="71"/>
      <c r="AE1241" s="71"/>
      <c r="AF1241" s="71"/>
      <c r="AG1241" s="71"/>
      <c r="AH1241" s="71"/>
      <c r="AI1241" s="71"/>
      <c r="AJ1241" s="71"/>
      <c r="AK1241" s="71"/>
      <c r="AL1241" s="26" t="str">
        <f t="shared" si="69"/>
        <v/>
      </c>
      <c r="AM1241" s="26" t="str">
        <f t="shared" si="70"/>
        <v/>
      </c>
      <c r="AN1241" s="24" t="str">
        <f t="shared" si="71"/>
        <v/>
      </c>
    </row>
    <row r="1242" spans="1:40">
      <c r="A1242" s="80">
        <v>1241</v>
      </c>
      <c r="B1242" s="93"/>
      <c r="C1242" s="71"/>
      <c r="D1242" s="71"/>
      <c r="E1242" s="71"/>
      <c r="F1242" s="71"/>
      <c r="G1242" s="71"/>
      <c r="H1242" s="71"/>
      <c r="I1242" s="71"/>
      <c r="J1242" s="71"/>
      <c r="K1242" s="71"/>
      <c r="L1242" s="71"/>
      <c r="M1242" s="71"/>
      <c r="N1242" s="71"/>
      <c r="O1242" s="71"/>
      <c r="P1242" s="71"/>
      <c r="Q1242" s="71"/>
      <c r="R1242" s="71"/>
      <c r="S1242" s="71"/>
      <c r="T1242" s="71"/>
      <c r="U1242" s="71"/>
      <c r="V1242" s="71"/>
      <c r="W1242" s="71"/>
      <c r="X1242" s="71"/>
      <c r="Y1242" s="71"/>
      <c r="Z1242" s="71"/>
      <c r="AA1242" s="71"/>
      <c r="AB1242" s="71"/>
      <c r="AC1242" s="71"/>
      <c r="AD1242" s="71"/>
      <c r="AE1242" s="71"/>
      <c r="AF1242" s="71"/>
      <c r="AG1242" s="71"/>
      <c r="AH1242" s="71"/>
      <c r="AI1242" s="71"/>
      <c r="AJ1242" s="71"/>
      <c r="AK1242" s="71"/>
      <c r="AL1242" s="26" t="str">
        <f t="shared" si="69"/>
        <v/>
      </c>
      <c r="AM1242" s="26" t="str">
        <f t="shared" si="70"/>
        <v/>
      </c>
      <c r="AN1242" s="24" t="str">
        <f t="shared" si="71"/>
        <v/>
      </c>
    </row>
    <row r="1243" spans="1:40">
      <c r="A1243" s="80">
        <v>1242</v>
      </c>
      <c r="B1243" s="93"/>
      <c r="C1243" s="71"/>
      <c r="D1243" s="71"/>
      <c r="E1243" s="71"/>
      <c r="F1243" s="71"/>
      <c r="G1243" s="71"/>
      <c r="H1243" s="71"/>
      <c r="I1243" s="71"/>
      <c r="J1243" s="71"/>
      <c r="K1243" s="71"/>
      <c r="L1243" s="71"/>
      <c r="M1243" s="71"/>
      <c r="N1243" s="71"/>
      <c r="O1243" s="71"/>
      <c r="P1243" s="71"/>
      <c r="Q1243" s="71"/>
      <c r="R1243" s="71"/>
      <c r="S1243" s="71"/>
      <c r="T1243" s="71"/>
      <c r="U1243" s="71"/>
      <c r="V1243" s="71"/>
      <c r="W1243" s="71"/>
      <c r="X1243" s="71"/>
      <c r="Y1243" s="71"/>
      <c r="Z1243" s="71"/>
      <c r="AA1243" s="71"/>
      <c r="AB1243" s="71"/>
      <c r="AC1243" s="71"/>
      <c r="AD1243" s="71"/>
      <c r="AE1243" s="71"/>
      <c r="AF1243" s="71"/>
      <c r="AG1243" s="71"/>
      <c r="AH1243" s="71"/>
      <c r="AI1243" s="71"/>
      <c r="AJ1243" s="71"/>
      <c r="AK1243" s="71"/>
      <c r="AL1243" s="26" t="str">
        <f t="shared" si="69"/>
        <v/>
      </c>
      <c r="AM1243" s="26" t="str">
        <f t="shared" si="70"/>
        <v/>
      </c>
      <c r="AN1243" s="24" t="str">
        <f t="shared" si="71"/>
        <v/>
      </c>
    </row>
    <row r="1244" spans="1:40">
      <c r="A1244" s="80">
        <v>1243</v>
      </c>
      <c r="B1244" s="93"/>
      <c r="C1244" s="71"/>
      <c r="D1244" s="71"/>
      <c r="E1244" s="71"/>
      <c r="F1244" s="71"/>
      <c r="G1244" s="71"/>
      <c r="H1244" s="71"/>
      <c r="I1244" s="71"/>
      <c r="J1244" s="71"/>
      <c r="K1244" s="71"/>
      <c r="L1244" s="71"/>
      <c r="M1244" s="71"/>
      <c r="N1244" s="71"/>
      <c r="O1244" s="71"/>
      <c r="P1244" s="71"/>
      <c r="Q1244" s="71"/>
      <c r="R1244" s="71"/>
      <c r="S1244" s="71"/>
      <c r="T1244" s="71"/>
      <c r="U1244" s="71"/>
      <c r="V1244" s="71"/>
      <c r="W1244" s="71"/>
      <c r="X1244" s="71"/>
      <c r="Y1244" s="71"/>
      <c r="Z1244" s="71"/>
      <c r="AA1244" s="71"/>
      <c r="AB1244" s="71"/>
      <c r="AC1244" s="71"/>
      <c r="AD1244" s="71"/>
      <c r="AE1244" s="71"/>
      <c r="AF1244" s="71"/>
      <c r="AG1244" s="71"/>
      <c r="AH1244" s="71"/>
      <c r="AI1244" s="71"/>
      <c r="AJ1244" s="71"/>
      <c r="AK1244" s="71"/>
      <c r="AL1244" s="26" t="str">
        <f t="shared" si="69"/>
        <v/>
      </c>
      <c r="AM1244" s="26" t="str">
        <f t="shared" si="70"/>
        <v/>
      </c>
      <c r="AN1244" s="24" t="str">
        <f t="shared" si="71"/>
        <v/>
      </c>
    </row>
    <row r="1245" spans="1:40">
      <c r="A1245" s="80">
        <v>1244</v>
      </c>
      <c r="B1245" s="93"/>
      <c r="C1245" s="71"/>
      <c r="D1245" s="71"/>
      <c r="E1245" s="71"/>
      <c r="F1245" s="71"/>
      <c r="G1245" s="71"/>
      <c r="H1245" s="71"/>
      <c r="I1245" s="71"/>
      <c r="J1245" s="71"/>
      <c r="K1245" s="71"/>
      <c r="L1245" s="71"/>
      <c r="M1245" s="71"/>
      <c r="N1245" s="71"/>
      <c r="O1245" s="71"/>
      <c r="P1245" s="71"/>
      <c r="Q1245" s="71"/>
      <c r="R1245" s="71"/>
      <c r="S1245" s="71"/>
      <c r="T1245" s="71"/>
      <c r="U1245" s="71"/>
      <c r="V1245" s="71"/>
      <c r="W1245" s="71"/>
      <c r="X1245" s="71"/>
      <c r="Y1245" s="71"/>
      <c r="Z1245" s="71"/>
      <c r="AA1245" s="71"/>
      <c r="AB1245" s="71"/>
      <c r="AC1245" s="71"/>
      <c r="AD1245" s="71"/>
      <c r="AE1245" s="71"/>
      <c r="AF1245" s="71"/>
      <c r="AG1245" s="71"/>
      <c r="AH1245" s="71"/>
      <c r="AI1245" s="71"/>
      <c r="AJ1245" s="71"/>
      <c r="AK1245" s="71"/>
      <c r="AL1245" s="26" t="str">
        <f t="shared" si="69"/>
        <v/>
      </c>
      <c r="AM1245" s="26" t="str">
        <f t="shared" si="70"/>
        <v/>
      </c>
      <c r="AN1245" s="24" t="str">
        <f t="shared" si="71"/>
        <v/>
      </c>
    </row>
    <row r="1246" spans="1:40">
      <c r="A1246" s="80">
        <v>1245</v>
      </c>
      <c r="B1246" s="93"/>
      <c r="C1246" s="71"/>
      <c r="D1246" s="71"/>
      <c r="E1246" s="71"/>
      <c r="F1246" s="71"/>
      <c r="G1246" s="71"/>
      <c r="H1246" s="71"/>
      <c r="I1246" s="71"/>
      <c r="J1246" s="71"/>
      <c r="K1246" s="71"/>
      <c r="L1246" s="71"/>
      <c r="M1246" s="71"/>
      <c r="N1246" s="71"/>
      <c r="O1246" s="71"/>
      <c r="P1246" s="71"/>
      <c r="Q1246" s="71"/>
      <c r="R1246" s="71"/>
      <c r="S1246" s="71"/>
      <c r="T1246" s="71"/>
      <c r="U1246" s="71"/>
      <c r="V1246" s="71"/>
      <c r="W1246" s="71"/>
      <c r="X1246" s="71"/>
      <c r="Y1246" s="71"/>
      <c r="Z1246" s="71"/>
      <c r="AA1246" s="71"/>
      <c r="AB1246" s="71"/>
      <c r="AC1246" s="71"/>
      <c r="AD1246" s="71"/>
      <c r="AE1246" s="71"/>
      <c r="AF1246" s="71"/>
      <c r="AG1246" s="71"/>
      <c r="AH1246" s="71"/>
      <c r="AI1246" s="71"/>
      <c r="AJ1246" s="71"/>
      <c r="AK1246" s="71"/>
      <c r="AL1246" s="26" t="str">
        <f t="shared" si="69"/>
        <v/>
      </c>
      <c r="AM1246" s="26" t="str">
        <f t="shared" si="70"/>
        <v/>
      </c>
      <c r="AN1246" s="24" t="str">
        <f t="shared" si="71"/>
        <v/>
      </c>
    </row>
    <row r="1247" spans="1:40">
      <c r="A1247" s="80">
        <v>1246</v>
      </c>
      <c r="B1247" s="93"/>
      <c r="C1247" s="71"/>
      <c r="D1247" s="71"/>
      <c r="E1247" s="71"/>
      <c r="F1247" s="71"/>
      <c r="G1247" s="71"/>
      <c r="H1247" s="71"/>
      <c r="I1247" s="71"/>
      <c r="J1247" s="71"/>
      <c r="K1247" s="71"/>
      <c r="L1247" s="71"/>
      <c r="M1247" s="71"/>
      <c r="N1247" s="71"/>
      <c r="O1247" s="71"/>
      <c r="P1247" s="71"/>
      <c r="Q1247" s="71"/>
      <c r="R1247" s="71"/>
      <c r="S1247" s="71"/>
      <c r="T1247" s="71"/>
      <c r="U1247" s="71"/>
      <c r="V1247" s="71"/>
      <c r="W1247" s="71"/>
      <c r="X1247" s="71"/>
      <c r="Y1247" s="71"/>
      <c r="Z1247" s="71"/>
      <c r="AA1247" s="71"/>
      <c r="AB1247" s="71"/>
      <c r="AC1247" s="71"/>
      <c r="AD1247" s="71"/>
      <c r="AE1247" s="71"/>
      <c r="AF1247" s="71"/>
      <c r="AG1247" s="71"/>
      <c r="AH1247" s="71"/>
      <c r="AI1247" s="71"/>
      <c r="AJ1247" s="71"/>
      <c r="AK1247" s="71"/>
      <c r="AL1247" s="26" t="str">
        <f t="shared" si="69"/>
        <v/>
      </c>
      <c r="AM1247" s="26" t="str">
        <f t="shared" si="70"/>
        <v/>
      </c>
      <c r="AN1247" s="24" t="str">
        <f t="shared" si="71"/>
        <v/>
      </c>
    </row>
    <row r="1248" spans="1:40">
      <c r="A1248" s="80">
        <v>1247</v>
      </c>
      <c r="B1248" s="93"/>
      <c r="C1248" s="71"/>
      <c r="D1248" s="71"/>
      <c r="E1248" s="71"/>
      <c r="F1248" s="71"/>
      <c r="G1248" s="71"/>
      <c r="H1248" s="71"/>
      <c r="I1248" s="71"/>
      <c r="J1248" s="71"/>
      <c r="K1248" s="71"/>
      <c r="L1248" s="71"/>
      <c r="M1248" s="71"/>
      <c r="N1248" s="71"/>
      <c r="O1248" s="71"/>
      <c r="P1248" s="71"/>
      <c r="Q1248" s="71"/>
      <c r="R1248" s="71"/>
      <c r="S1248" s="71"/>
      <c r="T1248" s="71"/>
      <c r="U1248" s="71"/>
      <c r="V1248" s="71"/>
      <c r="W1248" s="71"/>
      <c r="X1248" s="71"/>
      <c r="Y1248" s="71"/>
      <c r="Z1248" s="71"/>
      <c r="AA1248" s="71"/>
      <c r="AB1248" s="71"/>
      <c r="AC1248" s="71"/>
      <c r="AD1248" s="71"/>
      <c r="AE1248" s="71"/>
      <c r="AF1248" s="71"/>
      <c r="AG1248" s="71"/>
      <c r="AH1248" s="71"/>
      <c r="AI1248" s="71"/>
      <c r="AJ1248" s="71"/>
      <c r="AK1248" s="71"/>
      <c r="AL1248" s="26" t="str">
        <f t="shared" si="69"/>
        <v/>
      </c>
      <c r="AM1248" s="26" t="str">
        <f t="shared" si="70"/>
        <v/>
      </c>
      <c r="AN1248" s="24" t="str">
        <f t="shared" si="71"/>
        <v/>
      </c>
    </row>
    <row r="1249" spans="1:40">
      <c r="A1249" s="80">
        <v>1248</v>
      </c>
      <c r="B1249" s="93"/>
      <c r="C1249" s="71"/>
      <c r="D1249" s="71"/>
      <c r="E1249" s="71"/>
      <c r="F1249" s="71"/>
      <c r="G1249" s="71"/>
      <c r="H1249" s="71"/>
      <c r="I1249" s="71"/>
      <c r="J1249" s="71"/>
      <c r="K1249" s="71"/>
      <c r="L1249" s="71"/>
      <c r="M1249" s="71"/>
      <c r="N1249" s="71"/>
      <c r="O1249" s="71"/>
      <c r="P1249" s="71"/>
      <c r="Q1249" s="71"/>
      <c r="R1249" s="71"/>
      <c r="S1249" s="71"/>
      <c r="T1249" s="71"/>
      <c r="U1249" s="71"/>
      <c r="V1249" s="71"/>
      <c r="W1249" s="71"/>
      <c r="X1249" s="71"/>
      <c r="Y1249" s="71"/>
      <c r="Z1249" s="71"/>
      <c r="AA1249" s="71"/>
      <c r="AB1249" s="71"/>
      <c r="AC1249" s="71"/>
      <c r="AD1249" s="71"/>
      <c r="AE1249" s="71"/>
      <c r="AF1249" s="71"/>
      <c r="AG1249" s="71"/>
      <c r="AH1249" s="71"/>
      <c r="AI1249" s="71"/>
      <c r="AJ1249" s="71"/>
      <c r="AK1249" s="71"/>
      <c r="AL1249" s="26" t="str">
        <f t="shared" si="69"/>
        <v/>
      </c>
      <c r="AM1249" s="26" t="str">
        <f t="shared" si="70"/>
        <v/>
      </c>
      <c r="AN1249" s="24" t="str">
        <f t="shared" si="71"/>
        <v/>
      </c>
    </row>
    <row r="1250" spans="1:40">
      <c r="A1250" s="80">
        <v>1249</v>
      </c>
      <c r="B1250" s="93"/>
      <c r="C1250" s="71"/>
      <c r="D1250" s="71"/>
      <c r="E1250" s="71"/>
      <c r="F1250" s="71"/>
      <c r="G1250" s="71"/>
      <c r="H1250" s="71"/>
      <c r="I1250" s="71"/>
      <c r="J1250" s="71"/>
      <c r="K1250" s="71"/>
      <c r="L1250" s="71"/>
      <c r="M1250" s="71"/>
      <c r="N1250" s="71"/>
      <c r="O1250" s="71"/>
      <c r="P1250" s="71"/>
      <c r="Q1250" s="71"/>
      <c r="R1250" s="71"/>
      <c r="S1250" s="71"/>
      <c r="T1250" s="71"/>
      <c r="U1250" s="71"/>
      <c r="V1250" s="71"/>
      <c r="W1250" s="71"/>
      <c r="X1250" s="71"/>
      <c r="Y1250" s="71"/>
      <c r="Z1250" s="71"/>
      <c r="AA1250" s="71"/>
      <c r="AB1250" s="71"/>
      <c r="AC1250" s="71"/>
      <c r="AD1250" s="71"/>
      <c r="AE1250" s="71"/>
      <c r="AF1250" s="71"/>
      <c r="AG1250" s="71"/>
      <c r="AH1250" s="71"/>
      <c r="AI1250" s="71"/>
      <c r="AJ1250" s="71"/>
      <c r="AK1250" s="71"/>
      <c r="AL1250" s="26" t="str">
        <f t="shared" si="69"/>
        <v/>
      </c>
      <c r="AM1250" s="26" t="str">
        <f t="shared" si="70"/>
        <v/>
      </c>
      <c r="AN1250" s="24" t="str">
        <f t="shared" si="71"/>
        <v/>
      </c>
    </row>
    <row r="1251" spans="1:40">
      <c r="A1251" s="80">
        <v>1250</v>
      </c>
      <c r="B1251" s="93"/>
      <c r="C1251" s="71"/>
      <c r="D1251" s="71"/>
      <c r="E1251" s="71"/>
      <c r="F1251" s="71"/>
      <c r="G1251" s="71"/>
      <c r="H1251" s="71"/>
      <c r="I1251" s="71"/>
      <c r="J1251" s="71"/>
      <c r="K1251" s="71"/>
      <c r="L1251" s="71"/>
      <c r="M1251" s="71"/>
      <c r="N1251" s="71"/>
      <c r="O1251" s="71"/>
      <c r="P1251" s="71"/>
      <c r="Q1251" s="71"/>
      <c r="R1251" s="71"/>
      <c r="S1251" s="71"/>
      <c r="T1251" s="71"/>
      <c r="U1251" s="71"/>
      <c r="V1251" s="71"/>
      <c r="W1251" s="71"/>
      <c r="X1251" s="71"/>
      <c r="Y1251" s="71"/>
      <c r="Z1251" s="71"/>
      <c r="AA1251" s="71"/>
      <c r="AB1251" s="71"/>
      <c r="AC1251" s="71"/>
      <c r="AD1251" s="71"/>
      <c r="AE1251" s="71"/>
      <c r="AF1251" s="71"/>
      <c r="AG1251" s="71"/>
      <c r="AH1251" s="71"/>
      <c r="AI1251" s="71"/>
      <c r="AJ1251" s="71"/>
      <c r="AK1251" s="71"/>
      <c r="AL1251" s="26" t="str">
        <f t="shared" si="69"/>
        <v/>
      </c>
      <c r="AM1251" s="26" t="str">
        <f t="shared" si="70"/>
        <v/>
      </c>
      <c r="AN1251" s="24" t="str">
        <f t="shared" si="71"/>
        <v/>
      </c>
    </row>
    <row r="1252" spans="1:40">
      <c r="A1252" s="80">
        <v>1251</v>
      </c>
      <c r="B1252" s="93"/>
      <c r="C1252" s="71"/>
      <c r="D1252" s="71"/>
      <c r="E1252" s="71"/>
      <c r="F1252" s="71"/>
      <c r="G1252" s="71"/>
      <c r="H1252" s="71"/>
      <c r="I1252" s="71"/>
      <c r="J1252" s="71"/>
      <c r="K1252" s="71"/>
      <c r="L1252" s="71"/>
      <c r="M1252" s="71"/>
      <c r="N1252" s="71"/>
      <c r="O1252" s="71"/>
      <c r="P1252" s="71"/>
      <c r="Q1252" s="71"/>
      <c r="R1252" s="71"/>
      <c r="S1252" s="71"/>
      <c r="T1252" s="71"/>
      <c r="U1252" s="71"/>
      <c r="V1252" s="71"/>
      <c r="W1252" s="71"/>
      <c r="X1252" s="71"/>
      <c r="Y1252" s="71"/>
      <c r="Z1252" s="71"/>
      <c r="AA1252" s="71"/>
      <c r="AB1252" s="71"/>
      <c r="AC1252" s="71"/>
      <c r="AD1252" s="71"/>
      <c r="AE1252" s="71"/>
      <c r="AF1252" s="71"/>
      <c r="AG1252" s="71"/>
      <c r="AH1252" s="71"/>
      <c r="AI1252" s="71"/>
      <c r="AJ1252" s="71"/>
      <c r="AK1252" s="71"/>
      <c r="AL1252" s="26" t="str">
        <f t="shared" si="69"/>
        <v/>
      </c>
      <c r="AM1252" s="26" t="str">
        <f t="shared" si="70"/>
        <v/>
      </c>
      <c r="AN1252" s="24" t="str">
        <f t="shared" si="71"/>
        <v/>
      </c>
    </row>
    <row r="1253" spans="1:40">
      <c r="A1253" s="80">
        <v>1252</v>
      </c>
      <c r="B1253" s="93"/>
      <c r="C1253" s="71"/>
      <c r="D1253" s="71"/>
      <c r="E1253" s="71"/>
      <c r="F1253" s="71"/>
      <c r="G1253" s="71"/>
      <c r="H1253" s="71"/>
      <c r="I1253" s="71"/>
      <c r="J1253" s="71"/>
      <c r="K1253" s="71"/>
      <c r="L1253" s="71"/>
      <c r="M1253" s="71"/>
      <c r="N1253" s="71"/>
      <c r="O1253" s="71"/>
      <c r="P1253" s="71"/>
      <c r="Q1253" s="71"/>
      <c r="R1253" s="71"/>
      <c r="S1253" s="71"/>
      <c r="T1253" s="71"/>
      <c r="U1253" s="71"/>
      <c r="V1253" s="71"/>
      <c r="W1253" s="71"/>
      <c r="X1253" s="71"/>
      <c r="Y1253" s="71"/>
      <c r="Z1253" s="71"/>
      <c r="AA1253" s="71"/>
      <c r="AB1253" s="71"/>
      <c r="AC1253" s="71"/>
      <c r="AD1253" s="71"/>
      <c r="AE1253" s="71"/>
      <c r="AF1253" s="71"/>
      <c r="AG1253" s="71"/>
      <c r="AH1253" s="71"/>
      <c r="AI1253" s="71"/>
      <c r="AJ1253" s="71"/>
      <c r="AK1253" s="71"/>
      <c r="AL1253" s="26" t="str">
        <f t="shared" si="69"/>
        <v/>
      </c>
      <c r="AM1253" s="26" t="str">
        <f t="shared" si="70"/>
        <v/>
      </c>
      <c r="AN1253" s="24" t="str">
        <f t="shared" si="71"/>
        <v/>
      </c>
    </row>
    <row r="1254" spans="1:40">
      <c r="A1254" s="80">
        <v>1253</v>
      </c>
      <c r="B1254" s="93"/>
      <c r="C1254" s="71"/>
      <c r="D1254" s="71"/>
      <c r="E1254" s="71"/>
      <c r="F1254" s="71"/>
      <c r="G1254" s="71"/>
      <c r="H1254" s="71"/>
      <c r="I1254" s="71"/>
      <c r="J1254" s="71"/>
      <c r="K1254" s="71"/>
      <c r="L1254" s="71"/>
      <c r="M1254" s="71"/>
      <c r="N1254" s="71"/>
      <c r="O1254" s="71"/>
      <c r="P1254" s="71"/>
      <c r="Q1254" s="71"/>
      <c r="R1254" s="71"/>
      <c r="S1254" s="71"/>
      <c r="T1254" s="71"/>
      <c r="U1254" s="71"/>
      <c r="V1254" s="71"/>
      <c r="W1254" s="71"/>
      <c r="X1254" s="71"/>
      <c r="Y1254" s="71"/>
      <c r="Z1254" s="71"/>
      <c r="AA1254" s="71"/>
      <c r="AB1254" s="71"/>
      <c r="AC1254" s="71"/>
      <c r="AD1254" s="71"/>
      <c r="AE1254" s="71"/>
      <c r="AF1254" s="71"/>
      <c r="AG1254" s="71"/>
      <c r="AH1254" s="71"/>
      <c r="AI1254" s="71"/>
      <c r="AJ1254" s="71"/>
      <c r="AK1254" s="71"/>
      <c r="AL1254" s="26" t="str">
        <f t="shared" si="69"/>
        <v/>
      </c>
      <c r="AM1254" s="26" t="str">
        <f t="shared" si="70"/>
        <v/>
      </c>
      <c r="AN1254" s="24" t="str">
        <f t="shared" si="71"/>
        <v/>
      </c>
    </row>
    <row r="1255" spans="1:40">
      <c r="A1255" s="80">
        <v>1254</v>
      </c>
      <c r="B1255" s="93"/>
      <c r="C1255" s="71"/>
      <c r="D1255" s="71"/>
      <c r="E1255" s="71"/>
      <c r="F1255" s="71"/>
      <c r="G1255" s="71"/>
      <c r="H1255" s="71"/>
      <c r="I1255" s="71"/>
      <c r="J1255" s="71"/>
      <c r="K1255" s="71"/>
      <c r="L1255" s="71"/>
      <c r="M1255" s="71"/>
      <c r="N1255" s="71"/>
      <c r="O1255" s="71"/>
      <c r="P1255" s="71"/>
      <c r="Q1255" s="71"/>
      <c r="R1255" s="71"/>
      <c r="S1255" s="71"/>
      <c r="T1255" s="71"/>
      <c r="U1255" s="71"/>
      <c r="V1255" s="71"/>
      <c r="W1255" s="71"/>
      <c r="X1255" s="71"/>
      <c r="Y1255" s="71"/>
      <c r="Z1255" s="71"/>
      <c r="AA1255" s="71"/>
      <c r="AB1255" s="71"/>
      <c r="AC1255" s="71"/>
      <c r="AD1255" s="71"/>
      <c r="AE1255" s="71"/>
      <c r="AF1255" s="71"/>
      <c r="AG1255" s="71"/>
      <c r="AH1255" s="71"/>
      <c r="AI1255" s="71"/>
      <c r="AJ1255" s="71"/>
      <c r="AK1255" s="71"/>
      <c r="AL1255" s="26" t="str">
        <f t="shared" si="69"/>
        <v/>
      </c>
      <c r="AM1255" s="26" t="str">
        <f t="shared" si="70"/>
        <v/>
      </c>
      <c r="AN1255" s="24" t="str">
        <f t="shared" si="71"/>
        <v/>
      </c>
    </row>
    <row r="1256" spans="1:40">
      <c r="A1256" s="80">
        <v>1255</v>
      </c>
      <c r="B1256" s="93"/>
      <c r="C1256" s="71"/>
      <c r="D1256" s="71"/>
      <c r="E1256" s="71"/>
      <c r="F1256" s="71"/>
      <c r="G1256" s="71"/>
      <c r="H1256" s="71"/>
      <c r="I1256" s="71"/>
      <c r="J1256" s="71"/>
      <c r="K1256" s="71"/>
      <c r="L1256" s="71"/>
      <c r="M1256" s="71"/>
      <c r="N1256" s="71"/>
      <c r="O1256" s="71"/>
      <c r="P1256" s="71"/>
      <c r="Q1256" s="71"/>
      <c r="R1256" s="71"/>
      <c r="S1256" s="71"/>
      <c r="T1256" s="71"/>
      <c r="U1256" s="71"/>
      <c r="V1256" s="71"/>
      <c r="W1256" s="71"/>
      <c r="X1256" s="71"/>
      <c r="Y1256" s="71"/>
      <c r="Z1256" s="71"/>
      <c r="AA1256" s="71"/>
      <c r="AB1256" s="71"/>
      <c r="AC1256" s="71"/>
      <c r="AD1256" s="71"/>
      <c r="AE1256" s="71"/>
      <c r="AF1256" s="71"/>
      <c r="AG1256" s="71"/>
      <c r="AH1256" s="71"/>
      <c r="AI1256" s="71"/>
      <c r="AJ1256" s="71"/>
      <c r="AK1256" s="71"/>
      <c r="AL1256" s="26" t="str">
        <f t="shared" si="69"/>
        <v/>
      </c>
      <c r="AM1256" s="26" t="str">
        <f t="shared" si="70"/>
        <v/>
      </c>
      <c r="AN1256" s="24" t="str">
        <f t="shared" si="71"/>
        <v/>
      </c>
    </row>
    <row r="1257" spans="1:40">
      <c r="A1257" s="80">
        <v>1256</v>
      </c>
      <c r="B1257" s="93"/>
      <c r="C1257" s="71"/>
      <c r="D1257" s="71"/>
      <c r="E1257" s="71"/>
      <c r="F1257" s="71"/>
      <c r="G1257" s="71"/>
      <c r="H1257" s="71"/>
      <c r="I1257" s="71"/>
      <c r="J1257" s="71"/>
      <c r="K1257" s="71"/>
      <c r="L1257" s="71"/>
      <c r="M1257" s="71"/>
      <c r="N1257" s="71"/>
      <c r="O1257" s="71"/>
      <c r="P1257" s="71"/>
      <c r="Q1257" s="71"/>
      <c r="R1257" s="71"/>
      <c r="S1257" s="71"/>
      <c r="T1257" s="71"/>
      <c r="U1257" s="71"/>
      <c r="V1257" s="71"/>
      <c r="W1257" s="71"/>
      <c r="X1257" s="71"/>
      <c r="Y1257" s="71"/>
      <c r="Z1257" s="71"/>
      <c r="AA1257" s="71"/>
      <c r="AB1257" s="71"/>
      <c r="AC1257" s="71"/>
      <c r="AD1257" s="71"/>
      <c r="AE1257" s="71"/>
      <c r="AF1257" s="71"/>
      <c r="AG1257" s="71"/>
      <c r="AH1257" s="71"/>
      <c r="AI1257" s="71"/>
      <c r="AJ1257" s="71"/>
      <c r="AK1257" s="71"/>
      <c r="AL1257" s="26" t="str">
        <f t="shared" si="69"/>
        <v/>
      </c>
      <c r="AM1257" s="26" t="str">
        <f t="shared" si="70"/>
        <v/>
      </c>
      <c r="AN1257" s="24" t="str">
        <f t="shared" si="71"/>
        <v/>
      </c>
    </row>
    <row r="1258" spans="1:40">
      <c r="A1258" s="80">
        <v>1257</v>
      </c>
      <c r="B1258" s="93"/>
      <c r="C1258" s="71"/>
      <c r="D1258" s="71"/>
      <c r="E1258" s="71"/>
      <c r="F1258" s="71"/>
      <c r="G1258" s="71"/>
      <c r="H1258" s="71"/>
      <c r="I1258" s="71"/>
      <c r="J1258" s="71"/>
      <c r="K1258" s="71"/>
      <c r="L1258" s="71"/>
      <c r="M1258" s="71"/>
      <c r="N1258" s="71"/>
      <c r="O1258" s="71"/>
      <c r="P1258" s="71"/>
      <c r="Q1258" s="71"/>
      <c r="R1258" s="71"/>
      <c r="S1258" s="71"/>
      <c r="T1258" s="71"/>
      <c r="U1258" s="71"/>
      <c r="V1258" s="71"/>
      <c r="W1258" s="71"/>
      <c r="X1258" s="71"/>
      <c r="Y1258" s="71"/>
      <c r="Z1258" s="71"/>
      <c r="AA1258" s="71"/>
      <c r="AB1258" s="71"/>
      <c r="AC1258" s="71"/>
      <c r="AD1258" s="71"/>
      <c r="AE1258" s="71"/>
      <c r="AF1258" s="71"/>
      <c r="AG1258" s="71"/>
      <c r="AH1258" s="71"/>
      <c r="AI1258" s="71"/>
      <c r="AJ1258" s="71"/>
      <c r="AK1258" s="71"/>
      <c r="AL1258" s="26" t="str">
        <f t="shared" si="69"/>
        <v/>
      </c>
      <c r="AM1258" s="26" t="str">
        <f t="shared" si="70"/>
        <v/>
      </c>
      <c r="AN1258" s="24" t="str">
        <f t="shared" si="71"/>
        <v/>
      </c>
    </row>
    <row r="1259" spans="1:40">
      <c r="A1259" s="80">
        <v>1258</v>
      </c>
      <c r="B1259" s="93"/>
      <c r="C1259" s="71"/>
      <c r="D1259" s="71"/>
      <c r="E1259" s="71"/>
      <c r="F1259" s="71"/>
      <c r="G1259" s="71"/>
      <c r="H1259" s="71"/>
      <c r="I1259" s="71"/>
      <c r="J1259" s="71"/>
      <c r="K1259" s="71"/>
      <c r="L1259" s="71"/>
      <c r="M1259" s="71"/>
      <c r="N1259" s="71"/>
      <c r="O1259" s="71"/>
      <c r="P1259" s="71"/>
      <c r="Q1259" s="71"/>
      <c r="R1259" s="71"/>
      <c r="S1259" s="71"/>
      <c r="T1259" s="71"/>
      <c r="U1259" s="71"/>
      <c r="V1259" s="71"/>
      <c r="W1259" s="71"/>
      <c r="X1259" s="71"/>
      <c r="Y1259" s="71"/>
      <c r="Z1259" s="71"/>
      <c r="AA1259" s="71"/>
      <c r="AB1259" s="71"/>
      <c r="AC1259" s="71"/>
      <c r="AD1259" s="71"/>
      <c r="AE1259" s="71"/>
      <c r="AF1259" s="71"/>
      <c r="AG1259" s="71"/>
      <c r="AH1259" s="71"/>
      <c r="AI1259" s="71"/>
      <c r="AJ1259" s="71"/>
      <c r="AK1259" s="71"/>
      <c r="AL1259" s="26" t="str">
        <f t="shared" si="69"/>
        <v/>
      </c>
      <c r="AM1259" s="26" t="str">
        <f t="shared" si="70"/>
        <v/>
      </c>
      <c r="AN1259" s="24" t="str">
        <f t="shared" si="71"/>
        <v/>
      </c>
    </row>
    <row r="1260" spans="1:40">
      <c r="A1260" s="80">
        <v>1259</v>
      </c>
      <c r="B1260" s="93"/>
      <c r="C1260" s="71"/>
      <c r="D1260" s="71"/>
      <c r="E1260" s="71"/>
      <c r="F1260" s="71"/>
      <c r="G1260" s="71"/>
      <c r="H1260" s="71"/>
      <c r="I1260" s="71"/>
      <c r="J1260" s="71"/>
      <c r="K1260" s="71"/>
      <c r="L1260" s="71"/>
      <c r="M1260" s="71"/>
      <c r="N1260" s="71"/>
      <c r="O1260" s="71"/>
      <c r="P1260" s="71"/>
      <c r="Q1260" s="71"/>
      <c r="R1260" s="71"/>
      <c r="S1260" s="71"/>
      <c r="T1260" s="71"/>
      <c r="U1260" s="71"/>
      <c r="V1260" s="71"/>
      <c r="W1260" s="71"/>
      <c r="X1260" s="71"/>
      <c r="Y1260" s="71"/>
      <c r="Z1260" s="71"/>
      <c r="AA1260" s="71"/>
      <c r="AB1260" s="71"/>
      <c r="AC1260" s="71"/>
      <c r="AD1260" s="71"/>
      <c r="AE1260" s="71"/>
      <c r="AF1260" s="71"/>
      <c r="AG1260" s="71"/>
      <c r="AH1260" s="71"/>
      <c r="AI1260" s="71"/>
      <c r="AJ1260" s="71"/>
      <c r="AK1260" s="71"/>
      <c r="AL1260" s="26" t="str">
        <f t="shared" si="69"/>
        <v/>
      </c>
      <c r="AM1260" s="26" t="str">
        <f t="shared" si="70"/>
        <v/>
      </c>
      <c r="AN1260" s="24" t="str">
        <f t="shared" si="71"/>
        <v/>
      </c>
    </row>
    <row r="1261" spans="1:40">
      <c r="A1261" s="80">
        <v>1260</v>
      </c>
      <c r="B1261" s="93"/>
      <c r="C1261" s="71"/>
      <c r="D1261" s="71"/>
      <c r="E1261" s="71"/>
      <c r="F1261" s="71"/>
      <c r="G1261" s="71"/>
      <c r="H1261" s="71"/>
      <c r="I1261" s="71"/>
      <c r="J1261" s="71"/>
      <c r="K1261" s="71"/>
      <c r="L1261" s="71"/>
      <c r="M1261" s="71"/>
      <c r="N1261" s="71"/>
      <c r="O1261" s="71"/>
      <c r="P1261" s="71"/>
      <c r="Q1261" s="71"/>
      <c r="R1261" s="71"/>
      <c r="S1261" s="71"/>
      <c r="T1261" s="71"/>
      <c r="U1261" s="71"/>
      <c r="V1261" s="71"/>
      <c r="W1261" s="71"/>
      <c r="X1261" s="71"/>
      <c r="Y1261" s="71"/>
      <c r="Z1261" s="71"/>
      <c r="AA1261" s="71"/>
      <c r="AB1261" s="71"/>
      <c r="AC1261" s="71"/>
      <c r="AD1261" s="71"/>
      <c r="AE1261" s="71"/>
      <c r="AF1261" s="71"/>
      <c r="AG1261" s="71"/>
      <c r="AH1261" s="71"/>
      <c r="AI1261" s="71"/>
      <c r="AJ1261" s="71"/>
      <c r="AK1261" s="71"/>
      <c r="AL1261" s="26" t="str">
        <f t="shared" si="69"/>
        <v/>
      </c>
      <c r="AM1261" s="26" t="str">
        <f t="shared" si="70"/>
        <v/>
      </c>
      <c r="AN1261" s="24" t="str">
        <f t="shared" si="71"/>
        <v/>
      </c>
    </row>
    <row r="1262" spans="1:40">
      <c r="A1262" s="80">
        <v>1261</v>
      </c>
      <c r="B1262" s="93"/>
      <c r="C1262" s="71"/>
      <c r="D1262" s="71"/>
      <c r="E1262" s="71"/>
      <c r="F1262" s="71"/>
      <c r="G1262" s="71"/>
      <c r="H1262" s="71"/>
      <c r="I1262" s="71"/>
      <c r="J1262" s="71"/>
      <c r="K1262" s="71"/>
      <c r="L1262" s="71"/>
      <c r="M1262" s="71"/>
      <c r="N1262" s="71"/>
      <c r="O1262" s="71"/>
      <c r="P1262" s="71"/>
      <c r="Q1262" s="71"/>
      <c r="R1262" s="71"/>
      <c r="S1262" s="71"/>
      <c r="T1262" s="71"/>
      <c r="U1262" s="71"/>
      <c r="V1262" s="71"/>
      <c r="W1262" s="71"/>
      <c r="X1262" s="71"/>
      <c r="Y1262" s="71"/>
      <c r="Z1262" s="71"/>
      <c r="AA1262" s="71"/>
      <c r="AB1262" s="71"/>
      <c r="AC1262" s="71"/>
      <c r="AD1262" s="71"/>
      <c r="AE1262" s="71"/>
      <c r="AF1262" s="71"/>
      <c r="AG1262" s="71"/>
      <c r="AH1262" s="71"/>
      <c r="AI1262" s="71"/>
      <c r="AJ1262" s="71"/>
      <c r="AK1262" s="71"/>
      <c r="AL1262" s="26" t="str">
        <f t="shared" si="69"/>
        <v/>
      </c>
      <c r="AM1262" s="26" t="str">
        <f t="shared" si="70"/>
        <v/>
      </c>
      <c r="AN1262" s="24" t="str">
        <f t="shared" si="71"/>
        <v/>
      </c>
    </row>
    <row r="1263" spans="1:40">
      <c r="A1263" s="80">
        <v>1262</v>
      </c>
      <c r="B1263" s="93"/>
      <c r="C1263" s="71"/>
      <c r="D1263" s="71"/>
      <c r="E1263" s="71"/>
      <c r="F1263" s="71"/>
      <c r="G1263" s="71"/>
      <c r="H1263" s="71"/>
      <c r="I1263" s="71"/>
      <c r="J1263" s="71"/>
      <c r="K1263" s="71"/>
      <c r="L1263" s="71"/>
      <c r="M1263" s="71"/>
      <c r="N1263" s="71"/>
      <c r="O1263" s="71"/>
      <c r="P1263" s="71"/>
      <c r="Q1263" s="71"/>
      <c r="R1263" s="71"/>
      <c r="S1263" s="71"/>
      <c r="T1263" s="71"/>
      <c r="U1263" s="71"/>
      <c r="V1263" s="71"/>
      <c r="W1263" s="71"/>
      <c r="X1263" s="71"/>
      <c r="Y1263" s="71"/>
      <c r="Z1263" s="71"/>
      <c r="AA1263" s="71"/>
      <c r="AB1263" s="71"/>
      <c r="AC1263" s="71"/>
      <c r="AD1263" s="71"/>
      <c r="AE1263" s="71"/>
      <c r="AF1263" s="71"/>
      <c r="AG1263" s="71"/>
      <c r="AH1263" s="71"/>
      <c r="AI1263" s="71"/>
      <c r="AJ1263" s="71"/>
      <c r="AK1263" s="71"/>
      <c r="AL1263" s="26" t="str">
        <f t="shared" si="69"/>
        <v/>
      </c>
      <c r="AM1263" s="26" t="str">
        <f t="shared" si="70"/>
        <v/>
      </c>
      <c r="AN1263" s="24" t="str">
        <f t="shared" si="71"/>
        <v/>
      </c>
    </row>
    <row r="1264" spans="1:40">
      <c r="A1264" s="80">
        <v>1263</v>
      </c>
      <c r="B1264" s="93"/>
      <c r="C1264" s="71"/>
      <c r="D1264" s="71"/>
      <c r="E1264" s="71"/>
      <c r="F1264" s="71"/>
      <c r="G1264" s="71"/>
      <c r="H1264" s="71"/>
      <c r="I1264" s="71"/>
      <c r="J1264" s="71"/>
      <c r="K1264" s="71"/>
      <c r="L1264" s="71"/>
      <c r="M1264" s="71"/>
      <c r="N1264" s="71"/>
      <c r="O1264" s="71"/>
      <c r="P1264" s="71"/>
      <c r="Q1264" s="71"/>
      <c r="R1264" s="71"/>
      <c r="S1264" s="71"/>
      <c r="T1264" s="71"/>
      <c r="U1264" s="71"/>
      <c r="V1264" s="71"/>
      <c r="W1264" s="71"/>
      <c r="X1264" s="71"/>
      <c r="Y1264" s="71"/>
      <c r="Z1264" s="71"/>
      <c r="AA1264" s="71"/>
      <c r="AB1264" s="71"/>
      <c r="AC1264" s="71"/>
      <c r="AD1264" s="71"/>
      <c r="AE1264" s="71"/>
      <c r="AF1264" s="71"/>
      <c r="AG1264" s="71"/>
      <c r="AH1264" s="71"/>
      <c r="AI1264" s="71"/>
      <c r="AJ1264" s="71"/>
      <c r="AK1264" s="71"/>
      <c r="AL1264" s="26" t="str">
        <f t="shared" si="69"/>
        <v/>
      </c>
      <c r="AM1264" s="26" t="str">
        <f t="shared" si="70"/>
        <v/>
      </c>
      <c r="AN1264" s="24" t="str">
        <f t="shared" si="71"/>
        <v/>
      </c>
    </row>
    <row r="1265" spans="1:40">
      <c r="A1265" s="80">
        <v>1264</v>
      </c>
      <c r="B1265" s="93"/>
      <c r="C1265" s="71"/>
      <c r="D1265" s="71"/>
      <c r="E1265" s="71"/>
      <c r="F1265" s="71"/>
      <c r="G1265" s="71"/>
      <c r="H1265" s="71"/>
      <c r="I1265" s="71"/>
      <c r="J1265" s="71"/>
      <c r="K1265" s="71"/>
      <c r="L1265" s="71"/>
      <c r="M1265" s="71"/>
      <c r="N1265" s="71"/>
      <c r="O1265" s="71"/>
      <c r="P1265" s="71"/>
      <c r="Q1265" s="71"/>
      <c r="R1265" s="71"/>
      <c r="S1265" s="71"/>
      <c r="T1265" s="71"/>
      <c r="U1265" s="71"/>
      <c r="V1265" s="71"/>
      <c r="W1265" s="71"/>
      <c r="X1265" s="71"/>
      <c r="Y1265" s="71"/>
      <c r="Z1265" s="71"/>
      <c r="AA1265" s="71"/>
      <c r="AB1265" s="71"/>
      <c r="AC1265" s="71"/>
      <c r="AD1265" s="71"/>
      <c r="AE1265" s="71"/>
      <c r="AF1265" s="71"/>
      <c r="AG1265" s="71"/>
      <c r="AH1265" s="71"/>
      <c r="AI1265" s="71"/>
      <c r="AJ1265" s="71"/>
      <c r="AK1265" s="71"/>
      <c r="AL1265" s="26" t="str">
        <f t="shared" si="69"/>
        <v/>
      </c>
      <c r="AM1265" s="26" t="str">
        <f t="shared" si="70"/>
        <v/>
      </c>
      <c r="AN1265" s="24" t="str">
        <f t="shared" si="71"/>
        <v/>
      </c>
    </row>
    <row r="1266" spans="1:40">
      <c r="A1266" s="80">
        <v>1265</v>
      </c>
      <c r="B1266" s="71"/>
      <c r="C1266" s="89"/>
      <c r="D1266" s="89"/>
      <c r="E1266" s="89"/>
      <c r="F1266" s="89"/>
      <c r="G1266" s="89"/>
      <c r="H1266" s="89"/>
      <c r="I1266" s="89"/>
      <c r="J1266" s="89"/>
      <c r="K1266" s="89"/>
      <c r="L1266" s="89"/>
      <c r="M1266" s="89"/>
      <c r="N1266" s="89"/>
      <c r="O1266" s="89"/>
      <c r="P1266" s="89"/>
      <c r="Q1266" s="89"/>
      <c r="R1266" s="89"/>
      <c r="S1266" s="89"/>
      <c r="T1266" s="89"/>
      <c r="U1266" s="89"/>
      <c r="V1266" s="89"/>
      <c r="W1266" s="89"/>
      <c r="X1266" s="89"/>
      <c r="Y1266" s="89"/>
      <c r="Z1266" s="89"/>
      <c r="AA1266" s="89"/>
      <c r="AB1266" s="89"/>
      <c r="AC1266" s="89"/>
      <c r="AD1266" s="89"/>
      <c r="AE1266" s="89"/>
      <c r="AF1266" s="89"/>
      <c r="AG1266" s="89"/>
      <c r="AH1266" s="89"/>
      <c r="AI1266" s="71"/>
      <c r="AJ1266" s="71"/>
      <c r="AK1266" s="71"/>
      <c r="AL1266" s="26" t="str">
        <f t="shared" si="69"/>
        <v/>
      </c>
      <c r="AM1266" s="26" t="str">
        <f t="shared" si="70"/>
        <v/>
      </c>
      <c r="AN1266" s="24" t="str">
        <f t="shared" si="71"/>
        <v/>
      </c>
    </row>
    <row r="1267" spans="1:40">
      <c r="A1267" s="80">
        <v>1266</v>
      </c>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c r="X1267" s="89"/>
      <c r="Y1267" s="89"/>
      <c r="Z1267" s="89"/>
      <c r="AA1267" s="89"/>
      <c r="AB1267" s="89"/>
      <c r="AC1267" s="89"/>
      <c r="AD1267" s="89"/>
      <c r="AE1267" s="89"/>
      <c r="AF1267" s="89"/>
      <c r="AG1267" s="89"/>
      <c r="AH1267" s="89"/>
      <c r="AI1267" s="71"/>
      <c r="AJ1267" s="71"/>
      <c r="AK1267" s="71"/>
      <c r="AL1267" s="26" t="str">
        <f t="shared" si="69"/>
        <v/>
      </c>
      <c r="AM1267" s="26" t="str">
        <f t="shared" si="70"/>
        <v/>
      </c>
      <c r="AN1267" s="24" t="str">
        <f t="shared" si="71"/>
        <v/>
      </c>
    </row>
    <row r="1268" spans="1:40">
      <c r="A1268" s="80">
        <v>1267</v>
      </c>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c r="X1268" s="89"/>
      <c r="Y1268" s="89"/>
      <c r="Z1268" s="89"/>
      <c r="AA1268" s="89"/>
      <c r="AB1268" s="89"/>
      <c r="AC1268" s="89"/>
      <c r="AD1268" s="89"/>
      <c r="AE1268" s="89"/>
      <c r="AF1268" s="89"/>
      <c r="AG1268" s="89"/>
      <c r="AH1268" s="89"/>
      <c r="AI1268" s="71"/>
      <c r="AJ1268" s="71"/>
      <c r="AK1268" s="71"/>
      <c r="AL1268" s="26" t="str">
        <f t="shared" si="69"/>
        <v/>
      </c>
      <c r="AM1268" s="26" t="str">
        <f t="shared" si="70"/>
        <v/>
      </c>
      <c r="AN1268" s="24" t="str">
        <f t="shared" si="71"/>
        <v/>
      </c>
    </row>
    <row r="1269" spans="1:40">
      <c r="A1269" s="80">
        <v>1268</v>
      </c>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c r="X1269" s="89"/>
      <c r="Y1269" s="89"/>
      <c r="Z1269" s="89"/>
      <c r="AA1269" s="89"/>
      <c r="AB1269" s="89"/>
      <c r="AC1269" s="89"/>
      <c r="AD1269" s="89"/>
      <c r="AE1269" s="89"/>
      <c r="AF1269" s="89"/>
      <c r="AG1269" s="89"/>
      <c r="AH1269" s="89"/>
      <c r="AI1269" s="71"/>
      <c r="AJ1269" s="71"/>
      <c r="AK1269" s="71"/>
      <c r="AL1269" s="26" t="str">
        <f t="shared" si="69"/>
        <v/>
      </c>
      <c r="AM1269" s="26" t="str">
        <f t="shared" si="70"/>
        <v/>
      </c>
      <c r="AN1269" s="24" t="str">
        <f t="shared" si="71"/>
        <v/>
      </c>
    </row>
    <row r="1270" spans="1:40">
      <c r="A1270" s="80">
        <v>1269</v>
      </c>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c r="X1270" s="89"/>
      <c r="Y1270" s="89"/>
      <c r="Z1270" s="89"/>
      <c r="AA1270" s="89"/>
      <c r="AB1270" s="89"/>
      <c r="AC1270" s="89"/>
      <c r="AD1270" s="89"/>
      <c r="AE1270" s="89"/>
      <c r="AF1270" s="89"/>
      <c r="AG1270" s="89"/>
      <c r="AH1270" s="89"/>
      <c r="AI1270" s="71"/>
      <c r="AJ1270" s="71"/>
      <c r="AK1270" s="71"/>
      <c r="AL1270" s="26" t="str">
        <f t="shared" ref="AL1270:AL1333" si="72">IF(E1270="","",E1270+F1270/60+24)</f>
        <v/>
      </c>
      <c r="AM1270" s="26" t="str">
        <f t="shared" ref="AM1270:AM1333" si="73">IF(G1270="","",G1270+H1270/60)</f>
        <v/>
      </c>
      <c r="AN1270" s="24" t="str">
        <f t="shared" ref="AN1270:AN1333" si="74">IF(OR(E1270="",G1270=""),"",AL1270-AM1270)</f>
        <v/>
      </c>
    </row>
    <row r="1271" spans="1:40">
      <c r="A1271" s="80">
        <v>1270</v>
      </c>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c r="X1271" s="89"/>
      <c r="Y1271" s="89"/>
      <c r="Z1271" s="89"/>
      <c r="AA1271" s="89"/>
      <c r="AB1271" s="89"/>
      <c r="AC1271" s="89"/>
      <c r="AD1271" s="89"/>
      <c r="AE1271" s="89"/>
      <c r="AF1271" s="89"/>
      <c r="AG1271" s="89"/>
      <c r="AH1271" s="89"/>
      <c r="AI1271" s="71"/>
      <c r="AJ1271" s="71"/>
      <c r="AK1271" s="71"/>
      <c r="AL1271" s="26" t="str">
        <f t="shared" si="72"/>
        <v/>
      </c>
      <c r="AM1271" s="26" t="str">
        <f t="shared" si="73"/>
        <v/>
      </c>
      <c r="AN1271" s="24" t="str">
        <f t="shared" si="74"/>
        <v/>
      </c>
    </row>
    <row r="1272" spans="1:40">
      <c r="A1272" s="80">
        <v>1271</v>
      </c>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c r="X1272" s="89"/>
      <c r="Y1272" s="89"/>
      <c r="Z1272" s="89"/>
      <c r="AA1272" s="89"/>
      <c r="AB1272" s="89"/>
      <c r="AC1272" s="89"/>
      <c r="AD1272" s="89"/>
      <c r="AE1272" s="89"/>
      <c r="AF1272" s="89"/>
      <c r="AG1272" s="89"/>
      <c r="AH1272" s="89"/>
      <c r="AI1272" s="71"/>
      <c r="AJ1272" s="71"/>
      <c r="AK1272" s="71"/>
      <c r="AL1272" s="26" t="str">
        <f t="shared" si="72"/>
        <v/>
      </c>
      <c r="AM1272" s="26" t="str">
        <f t="shared" si="73"/>
        <v/>
      </c>
      <c r="AN1272" s="24" t="str">
        <f t="shared" si="74"/>
        <v/>
      </c>
    </row>
    <row r="1273" spans="1:40">
      <c r="A1273" s="80">
        <v>1272</v>
      </c>
      <c r="B1273" s="89"/>
      <c r="C1273" s="89"/>
      <c r="D1273" s="89"/>
      <c r="E1273" s="89"/>
      <c r="F1273" s="89"/>
      <c r="G1273" s="89"/>
      <c r="H1273" s="89"/>
      <c r="I1273" s="89"/>
      <c r="J1273" s="89"/>
      <c r="K1273" s="89"/>
      <c r="L1273" s="89"/>
      <c r="M1273" s="89"/>
      <c r="N1273" s="89"/>
      <c r="O1273" s="89"/>
      <c r="P1273" s="71"/>
      <c r="Q1273" s="89"/>
      <c r="R1273" s="89"/>
      <c r="S1273" s="89"/>
      <c r="T1273" s="89"/>
      <c r="U1273" s="89"/>
      <c r="V1273" s="89"/>
      <c r="W1273" s="89"/>
      <c r="X1273" s="89"/>
      <c r="Y1273" s="89"/>
      <c r="Z1273" s="89"/>
      <c r="AA1273" s="89"/>
      <c r="AB1273" s="89"/>
      <c r="AC1273" s="89"/>
      <c r="AD1273" s="89"/>
      <c r="AE1273" s="89"/>
      <c r="AF1273" s="89"/>
      <c r="AG1273" s="89"/>
      <c r="AH1273" s="89"/>
      <c r="AI1273" s="71"/>
      <c r="AJ1273" s="71"/>
      <c r="AK1273" s="71"/>
      <c r="AL1273" s="26" t="str">
        <f t="shared" si="72"/>
        <v/>
      </c>
      <c r="AM1273" s="26" t="str">
        <f t="shared" si="73"/>
        <v/>
      </c>
      <c r="AN1273" s="24" t="str">
        <f t="shared" si="74"/>
        <v/>
      </c>
    </row>
    <row r="1274" spans="1:40">
      <c r="A1274" s="80">
        <v>1273</v>
      </c>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c r="X1274" s="89"/>
      <c r="Y1274" s="89"/>
      <c r="Z1274" s="89"/>
      <c r="AA1274" s="89"/>
      <c r="AB1274" s="89"/>
      <c r="AC1274" s="89"/>
      <c r="AD1274" s="89"/>
      <c r="AE1274" s="89"/>
      <c r="AF1274" s="89"/>
      <c r="AG1274" s="89"/>
      <c r="AH1274" s="89"/>
      <c r="AI1274" s="71"/>
      <c r="AJ1274" s="71"/>
      <c r="AK1274" s="71"/>
      <c r="AL1274" s="26" t="str">
        <f t="shared" si="72"/>
        <v/>
      </c>
      <c r="AM1274" s="26" t="str">
        <f t="shared" si="73"/>
        <v/>
      </c>
      <c r="AN1274" s="24" t="str">
        <f t="shared" si="74"/>
        <v/>
      </c>
    </row>
    <row r="1275" spans="1:40">
      <c r="A1275" s="80">
        <v>1274</v>
      </c>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c r="X1275" s="89"/>
      <c r="Y1275" s="89"/>
      <c r="Z1275" s="89"/>
      <c r="AA1275" s="89"/>
      <c r="AB1275" s="89"/>
      <c r="AC1275" s="89"/>
      <c r="AD1275" s="89"/>
      <c r="AE1275" s="89"/>
      <c r="AF1275" s="89"/>
      <c r="AG1275" s="89"/>
      <c r="AH1275" s="89"/>
      <c r="AI1275" s="71"/>
      <c r="AJ1275" s="71"/>
      <c r="AK1275" s="71"/>
      <c r="AL1275" s="26" t="str">
        <f t="shared" si="72"/>
        <v/>
      </c>
      <c r="AM1275" s="26" t="str">
        <f t="shared" si="73"/>
        <v/>
      </c>
      <c r="AN1275" s="24" t="str">
        <f t="shared" si="74"/>
        <v/>
      </c>
    </row>
    <row r="1276" spans="1:40">
      <c r="A1276" s="80">
        <v>1275</v>
      </c>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c r="X1276" s="89"/>
      <c r="Y1276" s="89"/>
      <c r="Z1276" s="89"/>
      <c r="AA1276" s="89"/>
      <c r="AB1276" s="89"/>
      <c r="AC1276" s="89"/>
      <c r="AD1276" s="89"/>
      <c r="AE1276" s="89"/>
      <c r="AF1276" s="89"/>
      <c r="AG1276" s="89"/>
      <c r="AH1276" s="89"/>
      <c r="AI1276" s="71"/>
      <c r="AJ1276" s="71"/>
      <c r="AK1276" s="71"/>
      <c r="AL1276" s="26" t="str">
        <f t="shared" si="72"/>
        <v/>
      </c>
      <c r="AM1276" s="26" t="str">
        <f t="shared" si="73"/>
        <v/>
      </c>
      <c r="AN1276" s="24" t="str">
        <f t="shared" si="74"/>
        <v/>
      </c>
    </row>
    <row r="1277" spans="1:40">
      <c r="A1277" s="80">
        <v>1276</v>
      </c>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c r="X1277" s="89"/>
      <c r="Y1277" s="89"/>
      <c r="Z1277" s="89"/>
      <c r="AA1277" s="89"/>
      <c r="AB1277" s="89"/>
      <c r="AC1277" s="89"/>
      <c r="AD1277" s="89"/>
      <c r="AE1277" s="89"/>
      <c r="AF1277" s="89"/>
      <c r="AG1277" s="89"/>
      <c r="AH1277" s="89"/>
      <c r="AI1277" s="71"/>
      <c r="AJ1277" s="71"/>
      <c r="AK1277" s="71"/>
      <c r="AL1277" s="26" t="str">
        <f t="shared" si="72"/>
        <v/>
      </c>
      <c r="AM1277" s="26" t="str">
        <f t="shared" si="73"/>
        <v/>
      </c>
      <c r="AN1277" s="24" t="str">
        <f t="shared" si="74"/>
        <v/>
      </c>
    </row>
    <row r="1278" spans="1:40">
      <c r="A1278" s="80">
        <v>1277</v>
      </c>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c r="X1278" s="89"/>
      <c r="Y1278" s="89"/>
      <c r="Z1278" s="89"/>
      <c r="AA1278" s="89"/>
      <c r="AB1278" s="89"/>
      <c r="AC1278" s="89"/>
      <c r="AD1278" s="89"/>
      <c r="AE1278" s="89"/>
      <c r="AF1278" s="89"/>
      <c r="AG1278" s="89"/>
      <c r="AH1278" s="89"/>
      <c r="AI1278" s="71"/>
      <c r="AJ1278" s="71"/>
      <c r="AK1278" s="71"/>
      <c r="AL1278" s="26" t="str">
        <f t="shared" si="72"/>
        <v/>
      </c>
      <c r="AM1278" s="26" t="str">
        <f t="shared" si="73"/>
        <v/>
      </c>
      <c r="AN1278" s="24" t="str">
        <f t="shared" si="74"/>
        <v/>
      </c>
    </row>
    <row r="1279" spans="1:40">
      <c r="A1279" s="80">
        <v>1278</v>
      </c>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c r="X1279" s="89"/>
      <c r="Y1279" s="89"/>
      <c r="Z1279" s="89"/>
      <c r="AA1279" s="89"/>
      <c r="AB1279" s="89"/>
      <c r="AC1279" s="89"/>
      <c r="AD1279" s="89"/>
      <c r="AE1279" s="89"/>
      <c r="AF1279" s="89"/>
      <c r="AG1279" s="89"/>
      <c r="AH1279" s="89"/>
      <c r="AI1279" s="71"/>
      <c r="AJ1279" s="71"/>
      <c r="AK1279" s="71"/>
      <c r="AL1279" s="26" t="str">
        <f t="shared" si="72"/>
        <v/>
      </c>
      <c r="AM1279" s="26" t="str">
        <f t="shared" si="73"/>
        <v/>
      </c>
      <c r="AN1279" s="24" t="str">
        <f t="shared" si="74"/>
        <v/>
      </c>
    </row>
    <row r="1280" spans="1:40">
      <c r="A1280" s="80">
        <v>1279</v>
      </c>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c r="X1280" s="89"/>
      <c r="Y1280" s="89"/>
      <c r="Z1280" s="89"/>
      <c r="AA1280" s="89"/>
      <c r="AB1280" s="89"/>
      <c r="AC1280" s="89"/>
      <c r="AD1280" s="89"/>
      <c r="AE1280" s="89"/>
      <c r="AF1280" s="89"/>
      <c r="AG1280" s="89"/>
      <c r="AH1280" s="89"/>
      <c r="AI1280" s="71"/>
      <c r="AJ1280" s="71"/>
      <c r="AK1280" s="71"/>
      <c r="AL1280" s="26" t="str">
        <f t="shared" si="72"/>
        <v/>
      </c>
      <c r="AM1280" s="26" t="str">
        <f t="shared" si="73"/>
        <v/>
      </c>
      <c r="AN1280" s="24" t="str">
        <f t="shared" si="74"/>
        <v/>
      </c>
    </row>
    <row r="1281" spans="1:40">
      <c r="A1281" s="80">
        <v>1280</v>
      </c>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c r="X1281" s="89"/>
      <c r="Y1281" s="89"/>
      <c r="Z1281" s="89"/>
      <c r="AA1281" s="89"/>
      <c r="AB1281" s="89"/>
      <c r="AC1281" s="89"/>
      <c r="AD1281" s="89"/>
      <c r="AE1281" s="89"/>
      <c r="AF1281" s="89"/>
      <c r="AG1281" s="89"/>
      <c r="AH1281" s="89"/>
      <c r="AI1281" s="71"/>
      <c r="AJ1281" s="71"/>
      <c r="AK1281" s="71"/>
      <c r="AL1281" s="26" t="str">
        <f t="shared" si="72"/>
        <v/>
      </c>
      <c r="AM1281" s="26" t="str">
        <f t="shared" si="73"/>
        <v/>
      </c>
      <c r="AN1281" s="24" t="str">
        <f t="shared" si="74"/>
        <v/>
      </c>
    </row>
    <row r="1282" spans="1:40">
      <c r="A1282" s="80">
        <v>1281</v>
      </c>
      <c r="B1282" s="92"/>
      <c r="C1282" s="89"/>
      <c r="D1282" s="89"/>
      <c r="E1282" s="89"/>
      <c r="F1282" s="89"/>
      <c r="G1282" s="89"/>
      <c r="H1282" s="89"/>
      <c r="I1282" s="89"/>
      <c r="J1282" s="89"/>
      <c r="K1282" s="89"/>
      <c r="L1282" s="89"/>
      <c r="M1282" s="89"/>
      <c r="N1282" s="89"/>
      <c r="O1282" s="89"/>
      <c r="P1282" s="89"/>
      <c r="Q1282" s="89"/>
      <c r="R1282" s="89"/>
      <c r="S1282" s="89"/>
      <c r="T1282" s="89"/>
      <c r="U1282" s="89"/>
      <c r="V1282" s="89"/>
      <c r="W1282" s="89"/>
      <c r="X1282" s="89"/>
      <c r="Y1282" s="89"/>
      <c r="Z1282" s="89"/>
      <c r="AA1282" s="89"/>
      <c r="AB1282" s="89"/>
      <c r="AC1282" s="89"/>
      <c r="AD1282" s="89"/>
      <c r="AE1282" s="89"/>
      <c r="AF1282" s="89"/>
      <c r="AG1282" s="89"/>
      <c r="AH1282" s="89"/>
      <c r="AI1282" s="71"/>
      <c r="AJ1282" s="71"/>
      <c r="AK1282" s="71"/>
      <c r="AL1282" s="26" t="str">
        <f t="shared" si="72"/>
        <v/>
      </c>
      <c r="AM1282" s="26" t="str">
        <f t="shared" si="73"/>
        <v/>
      </c>
      <c r="AN1282" s="24" t="str">
        <f t="shared" si="74"/>
        <v/>
      </c>
    </row>
    <row r="1283" spans="1:40">
      <c r="A1283" s="80">
        <v>1282</v>
      </c>
      <c r="B1283" s="92"/>
      <c r="C1283" s="89"/>
      <c r="D1283" s="89"/>
      <c r="E1283" s="89"/>
      <c r="F1283" s="89"/>
      <c r="G1283" s="89"/>
      <c r="H1283" s="89"/>
      <c r="I1283" s="89"/>
      <c r="J1283" s="89"/>
      <c r="K1283" s="89"/>
      <c r="L1283" s="89"/>
      <c r="M1283" s="89"/>
      <c r="N1283" s="89"/>
      <c r="O1283" s="89"/>
      <c r="P1283" s="71"/>
      <c r="Q1283" s="89"/>
      <c r="R1283" s="89"/>
      <c r="S1283" s="89"/>
      <c r="T1283" s="89"/>
      <c r="U1283" s="89"/>
      <c r="V1283" s="89"/>
      <c r="W1283" s="89"/>
      <c r="X1283" s="89"/>
      <c r="Y1283" s="89"/>
      <c r="Z1283" s="89"/>
      <c r="AA1283" s="89"/>
      <c r="AB1283" s="89"/>
      <c r="AC1283" s="89"/>
      <c r="AD1283" s="89"/>
      <c r="AE1283" s="89"/>
      <c r="AF1283" s="89"/>
      <c r="AG1283" s="89"/>
      <c r="AH1283" s="89"/>
      <c r="AI1283" s="71"/>
      <c r="AJ1283" s="71"/>
      <c r="AK1283" s="71"/>
      <c r="AL1283" s="26" t="str">
        <f t="shared" si="72"/>
        <v/>
      </c>
      <c r="AM1283" s="26" t="str">
        <f t="shared" si="73"/>
        <v/>
      </c>
      <c r="AN1283" s="24" t="str">
        <f t="shared" si="74"/>
        <v/>
      </c>
    </row>
    <row r="1284" spans="1:40">
      <c r="A1284" s="80">
        <v>1283</v>
      </c>
      <c r="B1284" s="71"/>
      <c r="C1284" s="89"/>
      <c r="D1284" s="89"/>
      <c r="E1284" s="89"/>
      <c r="F1284" s="89"/>
      <c r="G1284" s="89"/>
      <c r="H1284" s="89"/>
      <c r="I1284" s="89"/>
      <c r="J1284" s="89"/>
      <c r="K1284" s="89"/>
      <c r="L1284" s="89"/>
      <c r="M1284" s="89"/>
      <c r="N1284" s="89"/>
      <c r="O1284" s="89"/>
      <c r="P1284" s="89"/>
      <c r="Q1284" s="89"/>
      <c r="R1284" s="89"/>
      <c r="S1284" s="89"/>
      <c r="T1284" s="89"/>
      <c r="U1284" s="89"/>
      <c r="V1284" s="89"/>
      <c r="W1284" s="89"/>
      <c r="X1284" s="89"/>
      <c r="Y1284" s="89"/>
      <c r="Z1284" s="89"/>
      <c r="AA1284" s="89"/>
      <c r="AB1284" s="89"/>
      <c r="AC1284" s="89"/>
      <c r="AD1284" s="89"/>
      <c r="AE1284" s="89"/>
      <c r="AF1284" s="89"/>
      <c r="AG1284" s="89"/>
      <c r="AH1284" s="89"/>
      <c r="AI1284" s="71"/>
      <c r="AJ1284" s="71"/>
      <c r="AK1284" s="71"/>
      <c r="AL1284" s="26" t="str">
        <f t="shared" si="72"/>
        <v/>
      </c>
      <c r="AM1284" s="26" t="str">
        <f t="shared" si="73"/>
        <v/>
      </c>
      <c r="AN1284" s="24" t="str">
        <f t="shared" si="74"/>
        <v/>
      </c>
    </row>
    <row r="1285" spans="1:40">
      <c r="A1285" s="80">
        <v>1284</v>
      </c>
      <c r="B1285" s="71"/>
      <c r="C1285" s="89"/>
      <c r="D1285" s="89"/>
      <c r="E1285" s="89"/>
      <c r="F1285" s="89"/>
      <c r="G1285" s="89"/>
      <c r="H1285" s="89"/>
      <c r="I1285" s="89"/>
      <c r="J1285" s="89"/>
      <c r="K1285" s="89"/>
      <c r="L1285" s="89"/>
      <c r="M1285" s="89"/>
      <c r="N1285" s="89"/>
      <c r="O1285" s="89"/>
      <c r="P1285" s="89"/>
      <c r="Q1285" s="89"/>
      <c r="R1285" s="89"/>
      <c r="S1285" s="89"/>
      <c r="T1285" s="89"/>
      <c r="U1285" s="89"/>
      <c r="V1285" s="89"/>
      <c r="W1285" s="89"/>
      <c r="X1285" s="89"/>
      <c r="Y1285" s="89"/>
      <c r="Z1285" s="89"/>
      <c r="AA1285" s="89"/>
      <c r="AB1285" s="89"/>
      <c r="AC1285" s="89"/>
      <c r="AD1285" s="89"/>
      <c r="AE1285" s="89"/>
      <c r="AF1285" s="89"/>
      <c r="AG1285" s="89"/>
      <c r="AH1285" s="89"/>
      <c r="AI1285" s="71"/>
      <c r="AJ1285" s="71"/>
      <c r="AK1285" s="71"/>
      <c r="AL1285" s="26" t="str">
        <f t="shared" si="72"/>
        <v/>
      </c>
      <c r="AM1285" s="26" t="str">
        <f t="shared" si="73"/>
        <v/>
      </c>
      <c r="AN1285" s="24" t="str">
        <f t="shared" si="74"/>
        <v/>
      </c>
    </row>
    <row r="1286" spans="1:40">
      <c r="A1286" s="80">
        <v>1285</v>
      </c>
      <c r="B1286" s="71"/>
      <c r="C1286" s="89"/>
      <c r="D1286" s="89"/>
      <c r="E1286" s="89"/>
      <c r="F1286" s="89"/>
      <c r="G1286" s="89"/>
      <c r="H1286" s="89"/>
      <c r="I1286" s="89"/>
      <c r="J1286" s="89"/>
      <c r="K1286" s="89"/>
      <c r="L1286" s="89"/>
      <c r="M1286" s="89"/>
      <c r="N1286" s="89"/>
      <c r="O1286" s="89"/>
      <c r="P1286" s="89"/>
      <c r="Q1286" s="89"/>
      <c r="R1286" s="89"/>
      <c r="S1286" s="89"/>
      <c r="T1286" s="89"/>
      <c r="U1286" s="89"/>
      <c r="V1286" s="89"/>
      <c r="W1286" s="89"/>
      <c r="X1286" s="89"/>
      <c r="Y1286" s="89"/>
      <c r="Z1286" s="89"/>
      <c r="AA1286" s="89"/>
      <c r="AB1286" s="89"/>
      <c r="AC1286" s="89"/>
      <c r="AD1286" s="89"/>
      <c r="AE1286" s="89"/>
      <c r="AF1286" s="89"/>
      <c r="AG1286" s="89"/>
      <c r="AH1286" s="89"/>
      <c r="AI1286" s="71"/>
      <c r="AJ1286" s="71"/>
      <c r="AK1286" s="71"/>
      <c r="AL1286" s="26" t="str">
        <f t="shared" si="72"/>
        <v/>
      </c>
      <c r="AM1286" s="26" t="str">
        <f t="shared" si="73"/>
        <v/>
      </c>
      <c r="AN1286" s="24" t="str">
        <f t="shared" si="74"/>
        <v/>
      </c>
    </row>
    <row r="1287" spans="1:40">
      <c r="A1287" s="80">
        <v>1286</v>
      </c>
      <c r="B1287" s="71"/>
      <c r="C1287" s="89"/>
      <c r="D1287" s="89"/>
      <c r="E1287" s="89"/>
      <c r="F1287" s="89"/>
      <c r="G1287" s="89"/>
      <c r="H1287" s="89"/>
      <c r="I1287" s="89"/>
      <c r="J1287" s="89"/>
      <c r="K1287" s="89"/>
      <c r="L1287" s="89"/>
      <c r="M1287" s="89"/>
      <c r="N1287" s="89"/>
      <c r="O1287" s="89"/>
      <c r="P1287" s="89"/>
      <c r="Q1287" s="89"/>
      <c r="R1287" s="89"/>
      <c r="S1287" s="89"/>
      <c r="T1287" s="89"/>
      <c r="U1287" s="89"/>
      <c r="V1287" s="89"/>
      <c r="W1287" s="89"/>
      <c r="X1287" s="89"/>
      <c r="Y1287" s="89"/>
      <c r="Z1287" s="89"/>
      <c r="AA1287" s="89"/>
      <c r="AB1287" s="89"/>
      <c r="AC1287" s="89"/>
      <c r="AD1287" s="89"/>
      <c r="AE1287" s="89"/>
      <c r="AF1287" s="89"/>
      <c r="AG1287" s="89"/>
      <c r="AH1287" s="89"/>
      <c r="AI1287" s="71"/>
      <c r="AJ1287" s="71"/>
      <c r="AK1287" s="71"/>
      <c r="AL1287" s="26" t="str">
        <f t="shared" si="72"/>
        <v/>
      </c>
      <c r="AM1287" s="26" t="str">
        <f t="shared" si="73"/>
        <v/>
      </c>
      <c r="AN1287" s="24" t="str">
        <f t="shared" si="74"/>
        <v/>
      </c>
    </row>
    <row r="1288" spans="1:40">
      <c r="A1288" s="80">
        <v>1287</v>
      </c>
      <c r="B1288" s="71"/>
      <c r="C1288" s="89"/>
      <c r="D1288" s="89"/>
      <c r="E1288" s="89"/>
      <c r="F1288" s="89"/>
      <c r="G1288" s="89"/>
      <c r="H1288" s="89"/>
      <c r="I1288" s="89"/>
      <c r="J1288" s="89"/>
      <c r="K1288" s="89"/>
      <c r="L1288" s="89"/>
      <c r="M1288" s="89"/>
      <c r="N1288" s="89"/>
      <c r="O1288" s="89"/>
      <c r="P1288" s="89"/>
      <c r="Q1288" s="89"/>
      <c r="R1288" s="89"/>
      <c r="S1288" s="89"/>
      <c r="T1288" s="89"/>
      <c r="U1288" s="89"/>
      <c r="V1288" s="89"/>
      <c r="W1288" s="89"/>
      <c r="X1288" s="89"/>
      <c r="Y1288" s="89"/>
      <c r="Z1288" s="89"/>
      <c r="AA1288" s="89"/>
      <c r="AB1288" s="89"/>
      <c r="AC1288" s="89"/>
      <c r="AD1288" s="89"/>
      <c r="AE1288" s="89"/>
      <c r="AF1288" s="89"/>
      <c r="AG1288" s="89"/>
      <c r="AH1288" s="89"/>
      <c r="AI1288" s="71"/>
      <c r="AJ1288" s="71"/>
      <c r="AK1288" s="71"/>
      <c r="AL1288" s="26" t="str">
        <f t="shared" si="72"/>
        <v/>
      </c>
      <c r="AM1288" s="26" t="str">
        <f t="shared" si="73"/>
        <v/>
      </c>
      <c r="AN1288" s="24" t="str">
        <f t="shared" si="74"/>
        <v/>
      </c>
    </row>
    <row r="1289" spans="1:40">
      <c r="A1289" s="80">
        <v>1288</v>
      </c>
      <c r="B1289" s="71"/>
      <c r="C1289" s="89"/>
      <c r="D1289" s="89"/>
      <c r="E1289" s="89"/>
      <c r="F1289" s="89"/>
      <c r="G1289" s="89"/>
      <c r="H1289" s="89"/>
      <c r="I1289" s="89"/>
      <c r="J1289" s="89"/>
      <c r="K1289" s="89"/>
      <c r="L1289" s="89"/>
      <c r="M1289" s="89"/>
      <c r="N1289" s="89"/>
      <c r="O1289" s="89"/>
      <c r="P1289" s="89"/>
      <c r="Q1289" s="89"/>
      <c r="R1289" s="89"/>
      <c r="S1289" s="89"/>
      <c r="T1289" s="89"/>
      <c r="U1289" s="89"/>
      <c r="V1289" s="89"/>
      <c r="W1289" s="89"/>
      <c r="X1289" s="89"/>
      <c r="Y1289" s="89"/>
      <c r="Z1289" s="89"/>
      <c r="AA1289" s="89"/>
      <c r="AB1289" s="89"/>
      <c r="AC1289" s="89"/>
      <c r="AD1289" s="89"/>
      <c r="AE1289" s="89"/>
      <c r="AF1289" s="89"/>
      <c r="AG1289" s="89"/>
      <c r="AH1289" s="89"/>
      <c r="AI1289" s="71"/>
      <c r="AJ1289" s="71"/>
      <c r="AK1289" s="71"/>
      <c r="AL1289" s="26" t="str">
        <f t="shared" si="72"/>
        <v/>
      </c>
      <c r="AM1289" s="26" t="str">
        <f t="shared" si="73"/>
        <v/>
      </c>
      <c r="AN1289" s="24" t="str">
        <f t="shared" si="74"/>
        <v/>
      </c>
    </row>
    <row r="1290" spans="1:40">
      <c r="A1290" s="80">
        <v>1289</v>
      </c>
      <c r="B1290" s="71"/>
      <c r="C1290" s="89"/>
      <c r="D1290" s="89"/>
      <c r="E1290" s="89"/>
      <c r="F1290" s="89"/>
      <c r="G1290" s="89"/>
      <c r="H1290" s="89"/>
      <c r="I1290" s="89"/>
      <c r="J1290" s="89"/>
      <c r="K1290" s="89"/>
      <c r="L1290" s="89"/>
      <c r="M1290" s="89"/>
      <c r="N1290" s="89"/>
      <c r="O1290" s="89"/>
      <c r="P1290" s="89"/>
      <c r="Q1290" s="89"/>
      <c r="R1290" s="89"/>
      <c r="S1290" s="89"/>
      <c r="T1290" s="89"/>
      <c r="U1290" s="89"/>
      <c r="V1290" s="89"/>
      <c r="W1290" s="89"/>
      <c r="X1290" s="89"/>
      <c r="Y1290" s="89"/>
      <c r="Z1290" s="89"/>
      <c r="AA1290" s="89"/>
      <c r="AB1290" s="89"/>
      <c r="AC1290" s="89"/>
      <c r="AD1290" s="89"/>
      <c r="AE1290" s="89"/>
      <c r="AF1290" s="89"/>
      <c r="AG1290" s="89"/>
      <c r="AH1290" s="89"/>
      <c r="AI1290" s="71"/>
      <c r="AJ1290" s="71"/>
      <c r="AK1290" s="71"/>
      <c r="AL1290" s="26" t="str">
        <f t="shared" si="72"/>
        <v/>
      </c>
      <c r="AM1290" s="26" t="str">
        <f t="shared" si="73"/>
        <v/>
      </c>
      <c r="AN1290" s="24" t="str">
        <f t="shared" si="74"/>
        <v/>
      </c>
    </row>
    <row r="1291" spans="1:40">
      <c r="A1291" s="80">
        <v>1290</v>
      </c>
      <c r="B1291" s="71"/>
      <c r="C1291" s="89"/>
      <c r="D1291" s="89"/>
      <c r="E1291" s="89"/>
      <c r="F1291" s="89"/>
      <c r="G1291" s="89"/>
      <c r="H1291" s="89"/>
      <c r="I1291" s="89"/>
      <c r="J1291" s="89"/>
      <c r="K1291" s="89"/>
      <c r="L1291" s="89"/>
      <c r="M1291" s="89"/>
      <c r="N1291" s="89"/>
      <c r="O1291" s="89"/>
      <c r="P1291" s="89"/>
      <c r="Q1291" s="89"/>
      <c r="R1291" s="89"/>
      <c r="S1291" s="89"/>
      <c r="T1291" s="89"/>
      <c r="U1291" s="89"/>
      <c r="V1291" s="89"/>
      <c r="W1291" s="89"/>
      <c r="X1291" s="89"/>
      <c r="Y1291" s="89"/>
      <c r="Z1291" s="89"/>
      <c r="AA1291" s="89"/>
      <c r="AB1291" s="89"/>
      <c r="AC1291" s="89"/>
      <c r="AD1291" s="89"/>
      <c r="AE1291" s="89"/>
      <c r="AF1291" s="89"/>
      <c r="AG1291" s="89"/>
      <c r="AH1291" s="89"/>
      <c r="AI1291" s="71"/>
      <c r="AJ1291" s="71"/>
      <c r="AK1291" s="71"/>
      <c r="AL1291" s="26" t="str">
        <f t="shared" si="72"/>
        <v/>
      </c>
      <c r="AM1291" s="26" t="str">
        <f t="shared" si="73"/>
        <v/>
      </c>
      <c r="AN1291" s="24" t="str">
        <f t="shared" si="74"/>
        <v/>
      </c>
    </row>
    <row r="1292" spans="1:40">
      <c r="A1292" s="80">
        <v>1291</v>
      </c>
      <c r="B1292" s="71"/>
      <c r="C1292" s="89"/>
      <c r="D1292" s="89"/>
      <c r="E1292" s="89"/>
      <c r="F1292" s="89"/>
      <c r="G1292" s="89"/>
      <c r="H1292" s="89"/>
      <c r="I1292" s="89"/>
      <c r="J1292" s="89"/>
      <c r="K1292" s="89"/>
      <c r="L1292" s="89"/>
      <c r="M1292" s="89"/>
      <c r="N1292" s="89"/>
      <c r="O1292" s="89"/>
      <c r="P1292" s="89"/>
      <c r="Q1292" s="89"/>
      <c r="R1292" s="89"/>
      <c r="S1292" s="89"/>
      <c r="T1292" s="89"/>
      <c r="U1292" s="89"/>
      <c r="V1292" s="89"/>
      <c r="W1292" s="89"/>
      <c r="X1292" s="89"/>
      <c r="Y1292" s="89"/>
      <c r="Z1292" s="89"/>
      <c r="AA1292" s="89"/>
      <c r="AB1292" s="89"/>
      <c r="AC1292" s="89"/>
      <c r="AD1292" s="89"/>
      <c r="AE1292" s="89"/>
      <c r="AF1292" s="89"/>
      <c r="AG1292" s="89"/>
      <c r="AH1292" s="89"/>
      <c r="AI1292" s="71"/>
      <c r="AJ1292" s="71"/>
      <c r="AK1292" s="71"/>
      <c r="AL1292" s="26" t="str">
        <f t="shared" si="72"/>
        <v/>
      </c>
      <c r="AM1292" s="26" t="str">
        <f t="shared" si="73"/>
        <v/>
      </c>
      <c r="AN1292" s="24" t="str">
        <f t="shared" si="74"/>
        <v/>
      </c>
    </row>
    <row r="1293" spans="1:40">
      <c r="A1293" s="80">
        <v>1292</v>
      </c>
      <c r="B1293" s="71"/>
      <c r="C1293" s="89"/>
      <c r="D1293" s="89"/>
      <c r="E1293" s="89"/>
      <c r="F1293" s="89"/>
      <c r="G1293" s="89"/>
      <c r="H1293" s="89"/>
      <c r="I1293" s="89"/>
      <c r="J1293" s="89"/>
      <c r="K1293" s="89"/>
      <c r="L1293" s="89"/>
      <c r="M1293" s="89"/>
      <c r="N1293" s="89"/>
      <c r="O1293" s="89"/>
      <c r="P1293" s="89"/>
      <c r="Q1293" s="89"/>
      <c r="R1293" s="89"/>
      <c r="S1293" s="89"/>
      <c r="T1293" s="89"/>
      <c r="U1293" s="89"/>
      <c r="V1293" s="89"/>
      <c r="W1293" s="89"/>
      <c r="X1293" s="89"/>
      <c r="Y1293" s="89"/>
      <c r="Z1293" s="89"/>
      <c r="AA1293" s="89"/>
      <c r="AB1293" s="89"/>
      <c r="AC1293" s="89"/>
      <c r="AD1293" s="89"/>
      <c r="AE1293" s="89"/>
      <c r="AF1293" s="89"/>
      <c r="AG1293" s="89"/>
      <c r="AH1293" s="89"/>
      <c r="AI1293" s="71"/>
      <c r="AJ1293" s="71"/>
      <c r="AK1293" s="71"/>
      <c r="AL1293" s="26" t="str">
        <f t="shared" si="72"/>
        <v/>
      </c>
      <c r="AM1293" s="26" t="str">
        <f t="shared" si="73"/>
        <v/>
      </c>
      <c r="AN1293" s="24" t="str">
        <f t="shared" si="74"/>
        <v/>
      </c>
    </row>
    <row r="1294" spans="1:40">
      <c r="A1294" s="80">
        <v>1293</v>
      </c>
      <c r="B1294" s="71"/>
      <c r="C1294" s="89"/>
      <c r="D1294" s="89"/>
      <c r="E1294" s="89"/>
      <c r="F1294" s="89"/>
      <c r="G1294" s="89"/>
      <c r="H1294" s="89"/>
      <c r="I1294" s="89"/>
      <c r="J1294" s="89"/>
      <c r="K1294" s="89"/>
      <c r="L1294" s="89"/>
      <c r="M1294" s="89"/>
      <c r="N1294" s="89"/>
      <c r="O1294" s="89"/>
      <c r="P1294" s="89"/>
      <c r="Q1294" s="89"/>
      <c r="R1294" s="89"/>
      <c r="S1294" s="89"/>
      <c r="T1294" s="89"/>
      <c r="U1294" s="89"/>
      <c r="V1294" s="89"/>
      <c r="W1294" s="89"/>
      <c r="X1294" s="89"/>
      <c r="Y1294" s="89"/>
      <c r="Z1294" s="89"/>
      <c r="AA1294" s="89"/>
      <c r="AB1294" s="89"/>
      <c r="AC1294" s="89"/>
      <c r="AD1294" s="89"/>
      <c r="AE1294" s="89"/>
      <c r="AF1294" s="89"/>
      <c r="AG1294" s="89"/>
      <c r="AH1294" s="89"/>
      <c r="AI1294" s="71"/>
      <c r="AJ1294" s="71"/>
      <c r="AK1294" s="71"/>
      <c r="AL1294" s="26" t="str">
        <f t="shared" si="72"/>
        <v/>
      </c>
      <c r="AM1294" s="26" t="str">
        <f t="shared" si="73"/>
        <v/>
      </c>
      <c r="AN1294" s="24" t="str">
        <f t="shared" si="74"/>
        <v/>
      </c>
    </row>
    <row r="1295" spans="1:40">
      <c r="A1295" s="80">
        <v>1294</v>
      </c>
      <c r="B1295" s="71"/>
      <c r="C1295" s="89"/>
      <c r="D1295" s="89"/>
      <c r="E1295" s="89"/>
      <c r="F1295" s="89"/>
      <c r="G1295" s="89"/>
      <c r="H1295" s="89"/>
      <c r="I1295" s="89"/>
      <c r="J1295" s="89"/>
      <c r="K1295" s="89"/>
      <c r="L1295" s="89"/>
      <c r="M1295" s="89"/>
      <c r="N1295" s="89"/>
      <c r="O1295" s="89"/>
      <c r="P1295" s="89"/>
      <c r="Q1295" s="89"/>
      <c r="R1295" s="89"/>
      <c r="S1295" s="89"/>
      <c r="T1295" s="89"/>
      <c r="U1295" s="89"/>
      <c r="V1295" s="89"/>
      <c r="W1295" s="89"/>
      <c r="X1295" s="89"/>
      <c r="Y1295" s="89"/>
      <c r="Z1295" s="89"/>
      <c r="AA1295" s="89"/>
      <c r="AB1295" s="89"/>
      <c r="AC1295" s="89"/>
      <c r="AD1295" s="89"/>
      <c r="AE1295" s="89"/>
      <c r="AF1295" s="89"/>
      <c r="AG1295" s="89"/>
      <c r="AH1295" s="89"/>
      <c r="AI1295" s="71"/>
      <c r="AJ1295" s="71"/>
      <c r="AK1295" s="71"/>
      <c r="AL1295" s="26" t="str">
        <f t="shared" si="72"/>
        <v/>
      </c>
      <c r="AM1295" s="26" t="str">
        <f t="shared" si="73"/>
        <v/>
      </c>
      <c r="AN1295" s="24" t="str">
        <f t="shared" si="74"/>
        <v/>
      </c>
    </row>
    <row r="1296" spans="1:40">
      <c r="A1296" s="80">
        <v>1295</v>
      </c>
      <c r="B1296" s="71"/>
      <c r="C1296" s="89"/>
      <c r="D1296" s="89"/>
      <c r="E1296" s="89"/>
      <c r="F1296" s="89"/>
      <c r="G1296" s="89"/>
      <c r="H1296" s="89"/>
      <c r="I1296" s="89"/>
      <c r="J1296" s="89"/>
      <c r="K1296" s="89"/>
      <c r="L1296" s="89"/>
      <c r="M1296" s="89"/>
      <c r="N1296" s="89"/>
      <c r="O1296" s="89"/>
      <c r="P1296" s="89"/>
      <c r="Q1296" s="89"/>
      <c r="R1296" s="89"/>
      <c r="S1296" s="89"/>
      <c r="T1296" s="89"/>
      <c r="U1296" s="89"/>
      <c r="V1296" s="89"/>
      <c r="W1296" s="89"/>
      <c r="X1296" s="89"/>
      <c r="Y1296" s="89"/>
      <c r="Z1296" s="89"/>
      <c r="AA1296" s="89"/>
      <c r="AB1296" s="89"/>
      <c r="AC1296" s="89"/>
      <c r="AD1296" s="89"/>
      <c r="AE1296" s="89"/>
      <c r="AF1296" s="89"/>
      <c r="AG1296" s="89"/>
      <c r="AH1296" s="89"/>
      <c r="AI1296" s="71"/>
      <c r="AJ1296" s="71"/>
      <c r="AK1296" s="71"/>
      <c r="AL1296" s="26" t="str">
        <f t="shared" si="72"/>
        <v/>
      </c>
      <c r="AM1296" s="26" t="str">
        <f t="shared" si="73"/>
        <v/>
      </c>
      <c r="AN1296" s="24" t="str">
        <f t="shared" si="74"/>
        <v/>
      </c>
    </row>
    <row r="1297" spans="1:40">
      <c r="A1297" s="80">
        <v>1296</v>
      </c>
      <c r="B1297" s="71"/>
      <c r="C1297" s="89"/>
      <c r="D1297" s="89"/>
      <c r="E1297" s="89"/>
      <c r="F1297" s="89"/>
      <c r="G1297" s="89"/>
      <c r="H1297" s="89"/>
      <c r="I1297" s="89"/>
      <c r="J1297" s="89"/>
      <c r="K1297" s="89"/>
      <c r="L1297" s="89"/>
      <c r="M1297" s="89"/>
      <c r="N1297" s="89"/>
      <c r="O1297" s="89"/>
      <c r="P1297" s="89"/>
      <c r="Q1297" s="89"/>
      <c r="R1297" s="89"/>
      <c r="S1297" s="89"/>
      <c r="T1297" s="89"/>
      <c r="U1297" s="89"/>
      <c r="V1297" s="89"/>
      <c r="W1297" s="89"/>
      <c r="X1297" s="89"/>
      <c r="Y1297" s="89"/>
      <c r="Z1297" s="89"/>
      <c r="AA1297" s="89"/>
      <c r="AB1297" s="89"/>
      <c r="AC1297" s="89"/>
      <c r="AD1297" s="89"/>
      <c r="AE1297" s="89"/>
      <c r="AF1297" s="89"/>
      <c r="AG1297" s="89"/>
      <c r="AH1297" s="89"/>
      <c r="AI1297" s="71"/>
      <c r="AJ1297" s="71"/>
      <c r="AK1297" s="71"/>
      <c r="AL1297" s="26" t="str">
        <f t="shared" si="72"/>
        <v/>
      </c>
      <c r="AM1297" s="26" t="str">
        <f t="shared" si="73"/>
        <v/>
      </c>
      <c r="AN1297" s="24" t="str">
        <f t="shared" si="74"/>
        <v/>
      </c>
    </row>
    <row r="1298" spans="1:40">
      <c r="A1298" s="80">
        <v>1297</v>
      </c>
      <c r="B1298" s="71"/>
      <c r="C1298" s="89"/>
      <c r="D1298" s="89"/>
      <c r="E1298" s="89"/>
      <c r="F1298" s="89"/>
      <c r="G1298" s="89"/>
      <c r="H1298" s="89"/>
      <c r="I1298" s="89"/>
      <c r="J1298" s="89"/>
      <c r="K1298" s="89"/>
      <c r="L1298" s="89"/>
      <c r="M1298" s="89"/>
      <c r="N1298" s="89"/>
      <c r="O1298" s="89"/>
      <c r="P1298" s="89"/>
      <c r="Q1298" s="89"/>
      <c r="R1298" s="89"/>
      <c r="S1298" s="89"/>
      <c r="T1298" s="89"/>
      <c r="U1298" s="89"/>
      <c r="V1298" s="89"/>
      <c r="W1298" s="89"/>
      <c r="X1298" s="89"/>
      <c r="Y1298" s="89"/>
      <c r="Z1298" s="89"/>
      <c r="AA1298" s="89"/>
      <c r="AB1298" s="89"/>
      <c r="AC1298" s="89"/>
      <c r="AD1298" s="89"/>
      <c r="AE1298" s="89"/>
      <c r="AF1298" s="89"/>
      <c r="AG1298" s="89"/>
      <c r="AH1298" s="89"/>
      <c r="AI1298" s="71"/>
      <c r="AJ1298" s="71"/>
      <c r="AK1298" s="71"/>
      <c r="AL1298" s="26" t="str">
        <f t="shared" si="72"/>
        <v/>
      </c>
      <c r="AM1298" s="26" t="str">
        <f t="shared" si="73"/>
        <v/>
      </c>
      <c r="AN1298" s="24" t="str">
        <f t="shared" si="74"/>
        <v/>
      </c>
    </row>
    <row r="1299" spans="1:40">
      <c r="A1299" s="80">
        <v>1298</v>
      </c>
      <c r="B1299" s="71"/>
      <c r="C1299" s="89"/>
      <c r="D1299" s="89"/>
      <c r="E1299" s="89"/>
      <c r="F1299" s="89"/>
      <c r="G1299" s="89"/>
      <c r="H1299" s="89"/>
      <c r="I1299" s="89"/>
      <c r="J1299" s="89"/>
      <c r="K1299" s="89"/>
      <c r="L1299" s="89"/>
      <c r="M1299" s="89"/>
      <c r="N1299" s="89"/>
      <c r="O1299" s="89"/>
      <c r="P1299" s="89"/>
      <c r="Q1299" s="89"/>
      <c r="R1299" s="89"/>
      <c r="S1299" s="89"/>
      <c r="T1299" s="89"/>
      <c r="U1299" s="89"/>
      <c r="V1299" s="89"/>
      <c r="W1299" s="89"/>
      <c r="X1299" s="89"/>
      <c r="Y1299" s="89"/>
      <c r="Z1299" s="89"/>
      <c r="AA1299" s="89"/>
      <c r="AB1299" s="89"/>
      <c r="AC1299" s="89"/>
      <c r="AD1299" s="89"/>
      <c r="AE1299" s="89"/>
      <c r="AF1299" s="89"/>
      <c r="AG1299" s="89"/>
      <c r="AH1299" s="89"/>
      <c r="AI1299" s="71"/>
      <c r="AJ1299" s="71"/>
      <c r="AK1299" s="71"/>
      <c r="AL1299" s="26" t="str">
        <f t="shared" si="72"/>
        <v/>
      </c>
      <c r="AM1299" s="26" t="str">
        <f t="shared" si="73"/>
        <v/>
      </c>
      <c r="AN1299" s="24" t="str">
        <f t="shared" si="74"/>
        <v/>
      </c>
    </row>
    <row r="1300" spans="1:40">
      <c r="A1300" s="80">
        <v>1299</v>
      </c>
      <c r="B1300" s="71"/>
      <c r="C1300" s="89"/>
      <c r="D1300" s="89"/>
      <c r="E1300" s="89"/>
      <c r="F1300" s="89"/>
      <c r="G1300" s="89"/>
      <c r="H1300" s="89"/>
      <c r="I1300" s="89"/>
      <c r="J1300" s="89"/>
      <c r="K1300" s="89"/>
      <c r="L1300" s="89"/>
      <c r="M1300" s="89"/>
      <c r="N1300" s="89"/>
      <c r="O1300" s="89"/>
      <c r="P1300" s="89"/>
      <c r="Q1300" s="89"/>
      <c r="R1300" s="89"/>
      <c r="S1300" s="89"/>
      <c r="T1300" s="89"/>
      <c r="U1300" s="89"/>
      <c r="V1300" s="89"/>
      <c r="W1300" s="89"/>
      <c r="X1300" s="89"/>
      <c r="Y1300" s="89"/>
      <c r="Z1300" s="89"/>
      <c r="AA1300" s="89"/>
      <c r="AB1300" s="89"/>
      <c r="AC1300" s="89"/>
      <c r="AD1300" s="89"/>
      <c r="AE1300" s="89"/>
      <c r="AF1300" s="89"/>
      <c r="AG1300" s="89"/>
      <c r="AH1300" s="89"/>
      <c r="AI1300" s="71"/>
      <c r="AJ1300" s="71"/>
      <c r="AK1300" s="71"/>
      <c r="AL1300" s="26" t="str">
        <f t="shared" si="72"/>
        <v/>
      </c>
      <c r="AM1300" s="26" t="str">
        <f t="shared" si="73"/>
        <v/>
      </c>
      <c r="AN1300" s="24" t="str">
        <f t="shared" si="74"/>
        <v/>
      </c>
    </row>
    <row r="1301" spans="1:40">
      <c r="A1301" s="80">
        <v>1300</v>
      </c>
      <c r="B1301" s="71"/>
      <c r="C1301" s="89"/>
      <c r="D1301" s="89"/>
      <c r="E1301" s="89"/>
      <c r="F1301" s="89"/>
      <c r="G1301" s="89"/>
      <c r="H1301" s="89"/>
      <c r="I1301" s="89"/>
      <c r="J1301" s="89"/>
      <c r="K1301" s="89"/>
      <c r="L1301" s="89"/>
      <c r="M1301" s="89"/>
      <c r="N1301" s="89"/>
      <c r="O1301" s="89"/>
      <c r="P1301" s="89"/>
      <c r="Q1301" s="89"/>
      <c r="R1301" s="89"/>
      <c r="S1301" s="89"/>
      <c r="T1301" s="89"/>
      <c r="U1301" s="89"/>
      <c r="V1301" s="89"/>
      <c r="W1301" s="89"/>
      <c r="X1301" s="89"/>
      <c r="Y1301" s="89"/>
      <c r="Z1301" s="89"/>
      <c r="AA1301" s="89"/>
      <c r="AB1301" s="89"/>
      <c r="AC1301" s="89"/>
      <c r="AD1301" s="89"/>
      <c r="AE1301" s="89"/>
      <c r="AF1301" s="89"/>
      <c r="AG1301" s="89"/>
      <c r="AH1301" s="89"/>
      <c r="AI1301" s="71"/>
      <c r="AJ1301" s="71"/>
      <c r="AK1301" s="71"/>
      <c r="AL1301" s="26" t="str">
        <f t="shared" si="72"/>
        <v/>
      </c>
      <c r="AM1301" s="26" t="str">
        <f t="shared" si="73"/>
        <v/>
      </c>
      <c r="AN1301" s="24" t="str">
        <f t="shared" si="74"/>
        <v/>
      </c>
    </row>
    <row r="1302" spans="1:40">
      <c r="A1302" s="80">
        <v>1301</v>
      </c>
      <c r="B1302" s="71"/>
      <c r="C1302" s="89"/>
      <c r="D1302" s="89"/>
      <c r="E1302" s="89"/>
      <c r="F1302" s="89"/>
      <c r="G1302" s="89"/>
      <c r="H1302" s="89"/>
      <c r="I1302" s="89"/>
      <c r="J1302" s="89"/>
      <c r="K1302" s="89"/>
      <c r="L1302" s="89"/>
      <c r="M1302" s="89"/>
      <c r="N1302" s="89"/>
      <c r="O1302" s="89"/>
      <c r="P1302" s="89"/>
      <c r="Q1302" s="89"/>
      <c r="R1302" s="89"/>
      <c r="S1302" s="89"/>
      <c r="T1302" s="89"/>
      <c r="U1302" s="89"/>
      <c r="V1302" s="89"/>
      <c r="W1302" s="89"/>
      <c r="X1302" s="89"/>
      <c r="Y1302" s="89"/>
      <c r="Z1302" s="89"/>
      <c r="AA1302" s="89"/>
      <c r="AB1302" s="89"/>
      <c r="AC1302" s="89"/>
      <c r="AD1302" s="89"/>
      <c r="AE1302" s="89"/>
      <c r="AF1302" s="89"/>
      <c r="AG1302" s="89"/>
      <c r="AH1302" s="89"/>
      <c r="AI1302" s="71"/>
      <c r="AJ1302" s="71"/>
      <c r="AK1302" s="71"/>
      <c r="AL1302" s="26" t="str">
        <f t="shared" si="72"/>
        <v/>
      </c>
      <c r="AM1302" s="26" t="str">
        <f t="shared" si="73"/>
        <v/>
      </c>
      <c r="AN1302" s="24" t="str">
        <f t="shared" si="74"/>
        <v/>
      </c>
    </row>
    <row r="1303" spans="1:40">
      <c r="A1303" s="80">
        <v>1302</v>
      </c>
      <c r="B1303" s="71"/>
      <c r="C1303" s="89"/>
      <c r="D1303" s="89"/>
      <c r="E1303" s="89"/>
      <c r="F1303" s="89"/>
      <c r="G1303" s="89"/>
      <c r="H1303" s="89"/>
      <c r="I1303" s="89"/>
      <c r="J1303" s="89"/>
      <c r="K1303" s="89"/>
      <c r="L1303" s="89"/>
      <c r="M1303" s="89"/>
      <c r="N1303" s="89"/>
      <c r="O1303" s="89"/>
      <c r="P1303" s="89"/>
      <c r="Q1303" s="89"/>
      <c r="R1303" s="89"/>
      <c r="S1303" s="89"/>
      <c r="T1303" s="89"/>
      <c r="U1303" s="89"/>
      <c r="V1303" s="89"/>
      <c r="W1303" s="89"/>
      <c r="X1303" s="89"/>
      <c r="Y1303" s="89"/>
      <c r="Z1303" s="89"/>
      <c r="AA1303" s="89"/>
      <c r="AB1303" s="89"/>
      <c r="AC1303" s="89"/>
      <c r="AD1303" s="89"/>
      <c r="AE1303" s="89"/>
      <c r="AF1303" s="89"/>
      <c r="AG1303" s="89"/>
      <c r="AH1303" s="89"/>
      <c r="AI1303" s="71"/>
      <c r="AJ1303" s="71"/>
      <c r="AK1303" s="71"/>
      <c r="AL1303" s="26" t="str">
        <f t="shared" si="72"/>
        <v/>
      </c>
      <c r="AM1303" s="26" t="str">
        <f t="shared" si="73"/>
        <v/>
      </c>
      <c r="AN1303" s="24" t="str">
        <f t="shared" si="74"/>
        <v/>
      </c>
    </row>
    <row r="1304" spans="1:40">
      <c r="A1304" s="80">
        <v>1303</v>
      </c>
      <c r="B1304" s="71"/>
      <c r="C1304" s="89"/>
      <c r="D1304" s="89"/>
      <c r="E1304" s="89"/>
      <c r="F1304" s="89"/>
      <c r="G1304" s="89"/>
      <c r="H1304" s="89"/>
      <c r="I1304" s="89"/>
      <c r="J1304" s="89"/>
      <c r="K1304" s="89"/>
      <c r="L1304" s="89"/>
      <c r="M1304" s="89"/>
      <c r="N1304" s="89"/>
      <c r="O1304" s="89"/>
      <c r="P1304" s="89"/>
      <c r="Q1304" s="89"/>
      <c r="R1304" s="89"/>
      <c r="S1304" s="89"/>
      <c r="T1304" s="89"/>
      <c r="U1304" s="89"/>
      <c r="V1304" s="89"/>
      <c r="W1304" s="89"/>
      <c r="X1304" s="89"/>
      <c r="Y1304" s="89"/>
      <c r="Z1304" s="89"/>
      <c r="AA1304" s="89"/>
      <c r="AB1304" s="89"/>
      <c r="AC1304" s="89"/>
      <c r="AD1304" s="89"/>
      <c r="AE1304" s="89"/>
      <c r="AF1304" s="89"/>
      <c r="AG1304" s="89"/>
      <c r="AH1304" s="89"/>
      <c r="AI1304" s="71"/>
      <c r="AJ1304" s="71"/>
      <c r="AK1304" s="71"/>
      <c r="AL1304" s="26" t="str">
        <f t="shared" si="72"/>
        <v/>
      </c>
      <c r="AM1304" s="26" t="str">
        <f t="shared" si="73"/>
        <v/>
      </c>
      <c r="AN1304" s="24" t="str">
        <f t="shared" si="74"/>
        <v/>
      </c>
    </row>
    <row r="1305" spans="1:40">
      <c r="A1305" s="80">
        <v>1304</v>
      </c>
      <c r="B1305" s="71"/>
      <c r="C1305" s="89"/>
      <c r="D1305" s="89"/>
      <c r="E1305" s="89"/>
      <c r="F1305" s="89"/>
      <c r="G1305" s="89"/>
      <c r="H1305" s="89"/>
      <c r="I1305" s="89"/>
      <c r="J1305" s="89"/>
      <c r="K1305" s="89"/>
      <c r="L1305" s="89"/>
      <c r="M1305" s="89"/>
      <c r="N1305" s="89"/>
      <c r="O1305" s="89"/>
      <c r="P1305" s="89"/>
      <c r="Q1305" s="89"/>
      <c r="R1305" s="89"/>
      <c r="S1305" s="89"/>
      <c r="T1305" s="89"/>
      <c r="U1305" s="89"/>
      <c r="V1305" s="89"/>
      <c r="W1305" s="89"/>
      <c r="X1305" s="89"/>
      <c r="Y1305" s="89"/>
      <c r="Z1305" s="89"/>
      <c r="AA1305" s="89"/>
      <c r="AB1305" s="89"/>
      <c r="AC1305" s="89"/>
      <c r="AD1305" s="89"/>
      <c r="AE1305" s="89"/>
      <c r="AF1305" s="89"/>
      <c r="AG1305" s="89"/>
      <c r="AH1305" s="89"/>
      <c r="AI1305" s="71"/>
      <c r="AJ1305" s="71"/>
      <c r="AK1305" s="71"/>
      <c r="AL1305" s="26" t="str">
        <f t="shared" si="72"/>
        <v/>
      </c>
      <c r="AM1305" s="26" t="str">
        <f t="shared" si="73"/>
        <v/>
      </c>
      <c r="AN1305" s="24" t="str">
        <f t="shared" si="74"/>
        <v/>
      </c>
    </row>
    <row r="1306" spans="1:40">
      <c r="A1306" s="80">
        <v>1305</v>
      </c>
      <c r="B1306" s="71"/>
      <c r="C1306" s="89"/>
      <c r="D1306" s="89"/>
      <c r="E1306" s="89"/>
      <c r="F1306" s="89"/>
      <c r="G1306" s="89"/>
      <c r="H1306" s="89"/>
      <c r="I1306" s="89"/>
      <c r="J1306" s="89"/>
      <c r="K1306" s="89"/>
      <c r="L1306" s="89"/>
      <c r="M1306" s="89"/>
      <c r="N1306" s="89"/>
      <c r="O1306" s="89"/>
      <c r="P1306" s="89"/>
      <c r="Q1306" s="89"/>
      <c r="R1306" s="89"/>
      <c r="S1306" s="89"/>
      <c r="T1306" s="89"/>
      <c r="U1306" s="89"/>
      <c r="V1306" s="89"/>
      <c r="W1306" s="89"/>
      <c r="X1306" s="89"/>
      <c r="Y1306" s="89"/>
      <c r="Z1306" s="89"/>
      <c r="AA1306" s="89"/>
      <c r="AB1306" s="89"/>
      <c r="AC1306" s="89"/>
      <c r="AD1306" s="89"/>
      <c r="AE1306" s="89"/>
      <c r="AF1306" s="89"/>
      <c r="AG1306" s="89"/>
      <c r="AH1306" s="89"/>
      <c r="AI1306" s="71"/>
      <c r="AJ1306" s="71"/>
      <c r="AK1306" s="71"/>
      <c r="AL1306" s="26" t="str">
        <f t="shared" si="72"/>
        <v/>
      </c>
      <c r="AM1306" s="26" t="str">
        <f t="shared" si="73"/>
        <v/>
      </c>
      <c r="AN1306" s="24" t="str">
        <f t="shared" si="74"/>
        <v/>
      </c>
    </row>
    <row r="1307" spans="1:40">
      <c r="A1307" s="80">
        <v>1306</v>
      </c>
      <c r="B1307" s="71"/>
      <c r="C1307" s="89"/>
      <c r="D1307" s="89"/>
      <c r="E1307" s="89"/>
      <c r="F1307" s="89"/>
      <c r="G1307" s="89"/>
      <c r="H1307" s="89"/>
      <c r="I1307" s="89"/>
      <c r="J1307" s="89"/>
      <c r="K1307" s="89"/>
      <c r="L1307" s="89"/>
      <c r="M1307" s="89"/>
      <c r="N1307" s="89"/>
      <c r="O1307" s="89"/>
      <c r="P1307" s="89"/>
      <c r="Q1307" s="89"/>
      <c r="R1307" s="89"/>
      <c r="S1307" s="89"/>
      <c r="T1307" s="89"/>
      <c r="U1307" s="89"/>
      <c r="V1307" s="89"/>
      <c r="W1307" s="89"/>
      <c r="X1307" s="89"/>
      <c r="Y1307" s="89"/>
      <c r="Z1307" s="89"/>
      <c r="AA1307" s="89"/>
      <c r="AB1307" s="89"/>
      <c r="AC1307" s="89"/>
      <c r="AD1307" s="89"/>
      <c r="AE1307" s="89"/>
      <c r="AF1307" s="89"/>
      <c r="AG1307" s="89"/>
      <c r="AH1307" s="89"/>
      <c r="AI1307" s="71"/>
      <c r="AJ1307" s="71"/>
      <c r="AK1307" s="71"/>
      <c r="AL1307" s="26" t="str">
        <f t="shared" si="72"/>
        <v/>
      </c>
      <c r="AM1307" s="26" t="str">
        <f t="shared" si="73"/>
        <v/>
      </c>
      <c r="AN1307" s="24" t="str">
        <f t="shared" si="74"/>
        <v/>
      </c>
    </row>
    <row r="1308" spans="1:40">
      <c r="A1308" s="80">
        <v>1307</v>
      </c>
      <c r="B1308" s="71"/>
      <c r="C1308" s="89"/>
      <c r="D1308" s="89"/>
      <c r="E1308" s="89"/>
      <c r="F1308" s="89"/>
      <c r="G1308" s="89"/>
      <c r="H1308" s="89"/>
      <c r="I1308" s="89"/>
      <c r="J1308" s="89"/>
      <c r="K1308" s="89"/>
      <c r="L1308" s="89"/>
      <c r="M1308" s="89"/>
      <c r="N1308" s="89"/>
      <c r="O1308" s="89"/>
      <c r="P1308" s="89"/>
      <c r="Q1308" s="89"/>
      <c r="R1308" s="89"/>
      <c r="S1308" s="89"/>
      <c r="T1308" s="89"/>
      <c r="U1308" s="89"/>
      <c r="V1308" s="89"/>
      <c r="W1308" s="89"/>
      <c r="X1308" s="89"/>
      <c r="Y1308" s="89"/>
      <c r="Z1308" s="89"/>
      <c r="AA1308" s="89"/>
      <c r="AB1308" s="89"/>
      <c r="AC1308" s="89"/>
      <c r="AD1308" s="89"/>
      <c r="AE1308" s="89"/>
      <c r="AF1308" s="89"/>
      <c r="AG1308" s="89"/>
      <c r="AH1308" s="89"/>
      <c r="AI1308" s="71"/>
      <c r="AJ1308" s="71"/>
      <c r="AK1308" s="71"/>
      <c r="AL1308" s="26" t="str">
        <f t="shared" si="72"/>
        <v/>
      </c>
      <c r="AM1308" s="26" t="str">
        <f t="shared" si="73"/>
        <v/>
      </c>
      <c r="AN1308" s="24" t="str">
        <f t="shared" si="74"/>
        <v/>
      </c>
    </row>
    <row r="1309" spans="1:40">
      <c r="A1309" s="80">
        <v>1308</v>
      </c>
      <c r="B1309" s="71"/>
      <c r="C1309" s="89"/>
      <c r="D1309" s="89"/>
      <c r="E1309" s="89"/>
      <c r="F1309" s="89"/>
      <c r="G1309" s="89"/>
      <c r="H1309" s="89"/>
      <c r="I1309" s="89"/>
      <c r="J1309" s="89"/>
      <c r="K1309" s="89"/>
      <c r="L1309" s="89"/>
      <c r="M1309" s="89"/>
      <c r="N1309" s="89"/>
      <c r="O1309" s="89"/>
      <c r="P1309" s="89"/>
      <c r="Q1309" s="89"/>
      <c r="R1309" s="89"/>
      <c r="S1309" s="89"/>
      <c r="T1309" s="89"/>
      <c r="U1309" s="89"/>
      <c r="V1309" s="89"/>
      <c r="W1309" s="89"/>
      <c r="X1309" s="89"/>
      <c r="Y1309" s="89"/>
      <c r="Z1309" s="89"/>
      <c r="AA1309" s="89"/>
      <c r="AB1309" s="89"/>
      <c r="AC1309" s="89"/>
      <c r="AD1309" s="89"/>
      <c r="AE1309" s="89"/>
      <c r="AF1309" s="89"/>
      <c r="AG1309" s="89"/>
      <c r="AH1309" s="89"/>
      <c r="AI1309" s="71"/>
      <c r="AJ1309" s="71"/>
      <c r="AK1309" s="71"/>
      <c r="AL1309" s="26" t="str">
        <f t="shared" si="72"/>
        <v/>
      </c>
      <c r="AM1309" s="26" t="str">
        <f t="shared" si="73"/>
        <v/>
      </c>
      <c r="AN1309" s="24" t="str">
        <f t="shared" si="74"/>
        <v/>
      </c>
    </row>
    <row r="1310" spans="1:40">
      <c r="A1310" s="80">
        <v>1309</v>
      </c>
      <c r="B1310" s="71"/>
      <c r="C1310" s="89"/>
      <c r="D1310" s="89"/>
      <c r="E1310" s="89"/>
      <c r="F1310" s="89"/>
      <c r="G1310" s="89"/>
      <c r="H1310" s="89"/>
      <c r="I1310" s="89"/>
      <c r="J1310" s="89"/>
      <c r="K1310" s="89"/>
      <c r="L1310" s="89"/>
      <c r="M1310" s="89"/>
      <c r="N1310" s="89"/>
      <c r="O1310" s="89"/>
      <c r="P1310" s="89"/>
      <c r="Q1310" s="89"/>
      <c r="R1310" s="89"/>
      <c r="S1310" s="89"/>
      <c r="T1310" s="89"/>
      <c r="U1310" s="89"/>
      <c r="V1310" s="89"/>
      <c r="W1310" s="89"/>
      <c r="X1310" s="89"/>
      <c r="Y1310" s="89"/>
      <c r="Z1310" s="89"/>
      <c r="AA1310" s="89"/>
      <c r="AB1310" s="89"/>
      <c r="AC1310" s="89"/>
      <c r="AD1310" s="89"/>
      <c r="AE1310" s="89"/>
      <c r="AF1310" s="89"/>
      <c r="AG1310" s="89"/>
      <c r="AH1310" s="89"/>
      <c r="AI1310" s="71"/>
      <c r="AJ1310" s="71"/>
      <c r="AK1310" s="71"/>
      <c r="AL1310" s="26" t="str">
        <f t="shared" si="72"/>
        <v/>
      </c>
      <c r="AM1310" s="26" t="str">
        <f t="shared" si="73"/>
        <v/>
      </c>
      <c r="AN1310" s="24" t="str">
        <f t="shared" si="74"/>
        <v/>
      </c>
    </row>
    <row r="1311" spans="1:40">
      <c r="A1311" s="80">
        <v>1310</v>
      </c>
      <c r="B1311" s="71"/>
      <c r="C1311" s="89"/>
      <c r="D1311" s="89"/>
      <c r="E1311" s="89"/>
      <c r="F1311" s="89"/>
      <c r="G1311" s="89"/>
      <c r="H1311" s="89"/>
      <c r="I1311" s="89"/>
      <c r="J1311" s="89"/>
      <c r="K1311" s="89"/>
      <c r="L1311" s="89"/>
      <c r="M1311" s="89"/>
      <c r="N1311" s="89"/>
      <c r="O1311" s="89"/>
      <c r="P1311" s="89"/>
      <c r="Q1311" s="89"/>
      <c r="R1311" s="89"/>
      <c r="S1311" s="89"/>
      <c r="T1311" s="89"/>
      <c r="U1311" s="89"/>
      <c r="V1311" s="89"/>
      <c r="W1311" s="89"/>
      <c r="X1311" s="89"/>
      <c r="Y1311" s="89"/>
      <c r="Z1311" s="89"/>
      <c r="AA1311" s="89"/>
      <c r="AB1311" s="89"/>
      <c r="AC1311" s="89"/>
      <c r="AD1311" s="89"/>
      <c r="AE1311" s="89"/>
      <c r="AF1311" s="89"/>
      <c r="AG1311" s="89"/>
      <c r="AH1311" s="89"/>
      <c r="AI1311" s="71"/>
      <c r="AJ1311" s="71"/>
      <c r="AK1311" s="71"/>
      <c r="AL1311" s="26" t="str">
        <f t="shared" si="72"/>
        <v/>
      </c>
      <c r="AM1311" s="26" t="str">
        <f t="shared" si="73"/>
        <v/>
      </c>
      <c r="AN1311" s="24" t="str">
        <f t="shared" si="74"/>
        <v/>
      </c>
    </row>
    <row r="1312" spans="1:40">
      <c r="A1312" s="80">
        <v>1311</v>
      </c>
      <c r="B1312" s="71"/>
      <c r="C1312" s="89"/>
      <c r="D1312" s="89"/>
      <c r="E1312" s="89"/>
      <c r="F1312" s="89"/>
      <c r="G1312" s="89"/>
      <c r="H1312" s="89"/>
      <c r="I1312" s="89"/>
      <c r="J1312" s="89"/>
      <c r="K1312" s="89"/>
      <c r="L1312" s="89"/>
      <c r="M1312" s="89"/>
      <c r="N1312" s="89"/>
      <c r="O1312" s="89"/>
      <c r="P1312" s="89"/>
      <c r="Q1312" s="89"/>
      <c r="R1312" s="89"/>
      <c r="S1312" s="89"/>
      <c r="T1312" s="89"/>
      <c r="U1312" s="89"/>
      <c r="V1312" s="89"/>
      <c r="W1312" s="89"/>
      <c r="X1312" s="89"/>
      <c r="Y1312" s="89"/>
      <c r="Z1312" s="89"/>
      <c r="AA1312" s="89"/>
      <c r="AB1312" s="89"/>
      <c r="AC1312" s="89"/>
      <c r="AD1312" s="89"/>
      <c r="AE1312" s="89"/>
      <c r="AF1312" s="89"/>
      <c r="AG1312" s="89"/>
      <c r="AH1312" s="89"/>
      <c r="AI1312" s="71"/>
      <c r="AJ1312" s="71"/>
      <c r="AK1312" s="71"/>
      <c r="AL1312" s="26" t="str">
        <f t="shared" si="72"/>
        <v/>
      </c>
      <c r="AM1312" s="26" t="str">
        <f t="shared" si="73"/>
        <v/>
      </c>
      <c r="AN1312" s="24" t="str">
        <f t="shared" si="74"/>
        <v/>
      </c>
    </row>
    <row r="1313" spans="1:40">
      <c r="A1313" s="80">
        <v>1312</v>
      </c>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c r="X1313" s="89"/>
      <c r="Y1313" s="89"/>
      <c r="Z1313" s="89"/>
      <c r="AA1313" s="89"/>
      <c r="AB1313" s="89"/>
      <c r="AC1313" s="89"/>
      <c r="AD1313" s="89"/>
      <c r="AE1313" s="89"/>
      <c r="AF1313" s="89"/>
      <c r="AG1313" s="89"/>
      <c r="AH1313" s="89"/>
      <c r="AI1313" s="71"/>
      <c r="AJ1313" s="71"/>
      <c r="AK1313" s="71"/>
      <c r="AL1313" s="26" t="str">
        <f t="shared" si="72"/>
        <v/>
      </c>
      <c r="AM1313" s="26" t="str">
        <f t="shared" si="73"/>
        <v/>
      </c>
      <c r="AN1313" s="24" t="str">
        <f t="shared" si="74"/>
        <v/>
      </c>
    </row>
    <row r="1314" spans="1:40">
      <c r="A1314" s="80">
        <v>1313</v>
      </c>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c r="X1314" s="89"/>
      <c r="Y1314" s="89"/>
      <c r="Z1314" s="89"/>
      <c r="AA1314" s="89"/>
      <c r="AB1314" s="89"/>
      <c r="AC1314" s="89"/>
      <c r="AD1314" s="89"/>
      <c r="AE1314" s="89"/>
      <c r="AF1314" s="89"/>
      <c r="AG1314" s="89"/>
      <c r="AH1314" s="89"/>
      <c r="AI1314" s="71"/>
      <c r="AJ1314" s="71"/>
      <c r="AK1314" s="71"/>
      <c r="AL1314" s="26" t="str">
        <f t="shared" si="72"/>
        <v/>
      </c>
      <c r="AM1314" s="26" t="str">
        <f t="shared" si="73"/>
        <v/>
      </c>
      <c r="AN1314" s="24" t="str">
        <f t="shared" si="74"/>
        <v/>
      </c>
    </row>
    <row r="1315" spans="1:40">
      <c r="A1315" s="80">
        <v>1314</v>
      </c>
      <c r="B1315" s="71"/>
      <c r="C1315" s="89"/>
      <c r="D1315" s="89"/>
      <c r="E1315" s="89"/>
      <c r="F1315" s="89"/>
      <c r="G1315" s="89"/>
      <c r="H1315" s="89"/>
      <c r="I1315" s="89"/>
      <c r="J1315" s="89"/>
      <c r="K1315" s="89"/>
      <c r="L1315" s="89"/>
      <c r="M1315" s="89"/>
      <c r="N1315" s="89"/>
      <c r="O1315" s="89"/>
      <c r="P1315" s="89"/>
      <c r="Q1315" s="89"/>
      <c r="R1315" s="89"/>
      <c r="S1315" s="89"/>
      <c r="T1315" s="89"/>
      <c r="U1315" s="89"/>
      <c r="V1315" s="89"/>
      <c r="W1315" s="89"/>
      <c r="X1315" s="89"/>
      <c r="Y1315" s="89"/>
      <c r="Z1315" s="89"/>
      <c r="AA1315" s="89"/>
      <c r="AB1315" s="89"/>
      <c r="AC1315" s="89"/>
      <c r="AD1315" s="89"/>
      <c r="AE1315" s="89"/>
      <c r="AF1315" s="89"/>
      <c r="AG1315" s="89"/>
      <c r="AH1315" s="89"/>
      <c r="AI1315" s="71"/>
      <c r="AJ1315" s="71"/>
      <c r="AK1315" s="71"/>
      <c r="AL1315" s="26" t="str">
        <f t="shared" si="72"/>
        <v/>
      </c>
      <c r="AM1315" s="26" t="str">
        <f t="shared" si="73"/>
        <v/>
      </c>
      <c r="AN1315" s="24" t="str">
        <f t="shared" si="74"/>
        <v/>
      </c>
    </row>
    <row r="1316" spans="1:40">
      <c r="A1316" s="80">
        <v>1315</v>
      </c>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c r="X1316" s="89"/>
      <c r="Y1316" s="89"/>
      <c r="Z1316" s="89"/>
      <c r="AA1316" s="89"/>
      <c r="AB1316" s="89"/>
      <c r="AC1316" s="89"/>
      <c r="AD1316" s="89"/>
      <c r="AE1316" s="89"/>
      <c r="AF1316" s="89"/>
      <c r="AG1316" s="89"/>
      <c r="AH1316" s="89"/>
      <c r="AI1316" s="71"/>
      <c r="AJ1316" s="71"/>
      <c r="AK1316" s="71"/>
      <c r="AL1316" s="26" t="str">
        <f t="shared" si="72"/>
        <v/>
      </c>
      <c r="AM1316" s="26" t="str">
        <f t="shared" si="73"/>
        <v/>
      </c>
      <c r="AN1316" s="24" t="str">
        <f t="shared" si="74"/>
        <v/>
      </c>
    </row>
    <row r="1317" spans="1:40">
      <c r="A1317" s="80">
        <v>1316</v>
      </c>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c r="X1317" s="89"/>
      <c r="Y1317" s="89"/>
      <c r="Z1317" s="89"/>
      <c r="AA1317" s="89"/>
      <c r="AB1317" s="89"/>
      <c r="AC1317" s="89"/>
      <c r="AD1317" s="89"/>
      <c r="AE1317" s="89"/>
      <c r="AF1317" s="89"/>
      <c r="AG1317" s="89"/>
      <c r="AH1317" s="89"/>
      <c r="AI1317" s="71"/>
      <c r="AJ1317" s="71"/>
      <c r="AK1317" s="71"/>
      <c r="AL1317" s="26" t="str">
        <f t="shared" si="72"/>
        <v/>
      </c>
      <c r="AM1317" s="26" t="str">
        <f t="shared" si="73"/>
        <v/>
      </c>
      <c r="AN1317" s="24" t="str">
        <f t="shared" si="74"/>
        <v/>
      </c>
    </row>
    <row r="1318" spans="1:40">
      <c r="A1318" s="80">
        <v>1317</v>
      </c>
      <c r="B1318" s="71"/>
      <c r="C1318" s="89"/>
      <c r="D1318" s="89"/>
      <c r="E1318" s="89"/>
      <c r="F1318" s="89"/>
      <c r="G1318" s="89"/>
      <c r="H1318" s="89"/>
      <c r="I1318" s="89"/>
      <c r="J1318" s="89"/>
      <c r="K1318" s="89"/>
      <c r="L1318" s="89"/>
      <c r="M1318" s="89"/>
      <c r="N1318" s="89"/>
      <c r="O1318" s="89"/>
      <c r="P1318" s="89"/>
      <c r="Q1318" s="89"/>
      <c r="R1318" s="89"/>
      <c r="S1318" s="89"/>
      <c r="T1318" s="89"/>
      <c r="U1318" s="89"/>
      <c r="V1318" s="89"/>
      <c r="W1318" s="89"/>
      <c r="X1318" s="89"/>
      <c r="Y1318" s="89"/>
      <c r="Z1318" s="89"/>
      <c r="AA1318" s="89"/>
      <c r="AB1318" s="89"/>
      <c r="AC1318" s="89"/>
      <c r="AD1318" s="89"/>
      <c r="AE1318" s="89"/>
      <c r="AF1318" s="89"/>
      <c r="AG1318" s="89"/>
      <c r="AH1318" s="89"/>
      <c r="AI1318" s="71"/>
      <c r="AJ1318" s="71"/>
      <c r="AK1318" s="71"/>
      <c r="AL1318" s="26" t="str">
        <f t="shared" si="72"/>
        <v/>
      </c>
      <c r="AM1318" s="26" t="str">
        <f t="shared" si="73"/>
        <v/>
      </c>
      <c r="AN1318" s="24" t="str">
        <f t="shared" si="74"/>
        <v/>
      </c>
    </row>
    <row r="1319" spans="1:40">
      <c r="A1319" s="80">
        <v>1318</v>
      </c>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c r="X1319" s="89"/>
      <c r="Y1319" s="89"/>
      <c r="Z1319" s="89"/>
      <c r="AA1319" s="89"/>
      <c r="AB1319" s="89"/>
      <c r="AC1319" s="89"/>
      <c r="AD1319" s="89"/>
      <c r="AE1319" s="89"/>
      <c r="AF1319" s="89"/>
      <c r="AG1319" s="89"/>
      <c r="AH1319" s="89"/>
      <c r="AI1319" s="71"/>
      <c r="AJ1319" s="71"/>
      <c r="AK1319" s="71"/>
      <c r="AL1319" s="26" t="str">
        <f t="shared" si="72"/>
        <v/>
      </c>
      <c r="AM1319" s="26" t="str">
        <f t="shared" si="73"/>
        <v/>
      </c>
      <c r="AN1319" s="24" t="str">
        <f t="shared" si="74"/>
        <v/>
      </c>
    </row>
    <row r="1320" spans="1:40">
      <c r="A1320" s="80">
        <v>1319</v>
      </c>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c r="X1320" s="89"/>
      <c r="Y1320" s="89"/>
      <c r="Z1320" s="89"/>
      <c r="AA1320" s="89"/>
      <c r="AB1320" s="89"/>
      <c r="AC1320" s="89"/>
      <c r="AD1320" s="89"/>
      <c r="AE1320" s="89"/>
      <c r="AF1320" s="89"/>
      <c r="AG1320" s="89"/>
      <c r="AH1320" s="89"/>
      <c r="AI1320" s="71"/>
      <c r="AJ1320" s="71"/>
      <c r="AK1320" s="71"/>
      <c r="AL1320" s="26" t="str">
        <f t="shared" si="72"/>
        <v/>
      </c>
      <c r="AM1320" s="26" t="str">
        <f t="shared" si="73"/>
        <v/>
      </c>
      <c r="AN1320" s="24" t="str">
        <f t="shared" si="74"/>
        <v/>
      </c>
    </row>
    <row r="1321" spans="1:40">
      <c r="A1321" s="80">
        <v>1320</v>
      </c>
      <c r="B1321" s="71"/>
      <c r="C1321" s="89"/>
      <c r="D1321" s="89"/>
      <c r="E1321" s="89"/>
      <c r="F1321" s="89"/>
      <c r="G1321" s="89"/>
      <c r="H1321" s="89"/>
      <c r="I1321" s="89"/>
      <c r="J1321" s="89"/>
      <c r="K1321" s="89"/>
      <c r="L1321" s="89"/>
      <c r="M1321" s="89"/>
      <c r="N1321" s="89"/>
      <c r="O1321" s="89"/>
      <c r="P1321" s="89"/>
      <c r="Q1321" s="89"/>
      <c r="R1321" s="89"/>
      <c r="S1321" s="89"/>
      <c r="T1321" s="89"/>
      <c r="U1321" s="89"/>
      <c r="V1321" s="89"/>
      <c r="W1321" s="89"/>
      <c r="X1321" s="89"/>
      <c r="Y1321" s="89"/>
      <c r="Z1321" s="89"/>
      <c r="AA1321" s="89"/>
      <c r="AB1321" s="89"/>
      <c r="AC1321" s="89"/>
      <c r="AD1321" s="89"/>
      <c r="AE1321" s="89"/>
      <c r="AF1321" s="89"/>
      <c r="AG1321" s="89"/>
      <c r="AH1321" s="89"/>
      <c r="AI1321" s="71"/>
      <c r="AJ1321" s="71"/>
      <c r="AK1321" s="71"/>
      <c r="AL1321" s="26" t="str">
        <f t="shared" si="72"/>
        <v/>
      </c>
      <c r="AM1321" s="26" t="str">
        <f t="shared" si="73"/>
        <v/>
      </c>
      <c r="AN1321" s="24" t="str">
        <f t="shared" si="74"/>
        <v/>
      </c>
    </row>
    <row r="1322" spans="1:40">
      <c r="A1322" s="80">
        <v>1321</v>
      </c>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c r="X1322" s="89"/>
      <c r="Y1322" s="89"/>
      <c r="Z1322" s="89"/>
      <c r="AA1322" s="89"/>
      <c r="AB1322" s="89"/>
      <c r="AC1322" s="89"/>
      <c r="AD1322" s="89"/>
      <c r="AE1322" s="89"/>
      <c r="AF1322" s="89"/>
      <c r="AG1322" s="89"/>
      <c r="AH1322" s="89"/>
      <c r="AI1322" s="71"/>
      <c r="AJ1322" s="71"/>
      <c r="AK1322" s="71"/>
      <c r="AL1322" s="26" t="str">
        <f t="shared" si="72"/>
        <v/>
      </c>
      <c r="AM1322" s="26" t="str">
        <f t="shared" si="73"/>
        <v/>
      </c>
      <c r="AN1322" s="24" t="str">
        <f t="shared" si="74"/>
        <v/>
      </c>
    </row>
    <row r="1323" spans="1:40">
      <c r="A1323" s="80">
        <v>1322</v>
      </c>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c r="X1323" s="89"/>
      <c r="Y1323" s="89"/>
      <c r="Z1323" s="89"/>
      <c r="AA1323" s="89"/>
      <c r="AB1323" s="89"/>
      <c r="AC1323" s="89"/>
      <c r="AD1323" s="89"/>
      <c r="AE1323" s="89"/>
      <c r="AF1323" s="89"/>
      <c r="AG1323" s="89"/>
      <c r="AH1323" s="89"/>
      <c r="AI1323" s="71"/>
      <c r="AJ1323" s="71"/>
      <c r="AK1323" s="71"/>
      <c r="AL1323" s="26" t="str">
        <f t="shared" si="72"/>
        <v/>
      </c>
      <c r="AM1323" s="26" t="str">
        <f t="shared" si="73"/>
        <v/>
      </c>
      <c r="AN1323" s="24" t="str">
        <f t="shared" si="74"/>
        <v/>
      </c>
    </row>
    <row r="1324" spans="1:40">
      <c r="A1324" s="80">
        <v>1323</v>
      </c>
      <c r="B1324" s="71"/>
      <c r="C1324" s="89"/>
      <c r="D1324" s="89"/>
      <c r="E1324" s="89"/>
      <c r="F1324" s="89"/>
      <c r="G1324" s="89"/>
      <c r="H1324" s="89"/>
      <c r="I1324" s="89"/>
      <c r="J1324" s="89"/>
      <c r="K1324" s="89"/>
      <c r="L1324" s="89"/>
      <c r="M1324" s="89"/>
      <c r="N1324" s="89"/>
      <c r="O1324" s="89"/>
      <c r="P1324" s="89"/>
      <c r="Q1324" s="89"/>
      <c r="R1324" s="89"/>
      <c r="S1324" s="89"/>
      <c r="T1324" s="89"/>
      <c r="U1324" s="89"/>
      <c r="V1324" s="89"/>
      <c r="W1324" s="89"/>
      <c r="X1324" s="89"/>
      <c r="Y1324" s="89"/>
      <c r="Z1324" s="89"/>
      <c r="AA1324" s="89"/>
      <c r="AB1324" s="89"/>
      <c r="AC1324" s="89"/>
      <c r="AD1324" s="89"/>
      <c r="AE1324" s="89"/>
      <c r="AF1324" s="89"/>
      <c r="AG1324" s="89"/>
      <c r="AH1324" s="89"/>
      <c r="AI1324" s="71"/>
      <c r="AJ1324" s="71"/>
      <c r="AK1324" s="71"/>
      <c r="AL1324" s="26" t="str">
        <f t="shared" si="72"/>
        <v/>
      </c>
      <c r="AM1324" s="26" t="str">
        <f t="shared" si="73"/>
        <v/>
      </c>
      <c r="AN1324" s="24" t="str">
        <f t="shared" si="74"/>
        <v/>
      </c>
    </row>
    <row r="1325" spans="1:40">
      <c r="A1325" s="80">
        <v>1324</v>
      </c>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c r="X1325" s="89"/>
      <c r="Y1325" s="89"/>
      <c r="Z1325" s="89"/>
      <c r="AA1325" s="89"/>
      <c r="AB1325" s="89"/>
      <c r="AC1325" s="89"/>
      <c r="AD1325" s="89"/>
      <c r="AE1325" s="89"/>
      <c r="AF1325" s="89"/>
      <c r="AG1325" s="89"/>
      <c r="AH1325" s="89"/>
      <c r="AI1325" s="71"/>
      <c r="AJ1325" s="71"/>
      <c r="AK1325" s="71"/>
      <c r="AL1325" s="26" t="str">
        <f t="shared" si="72"/>
        <v/>
      </c>
      <c r="AM1325" s="26" t="str">
        <f t="shared" si="73"/>
        <v/>
      </c>
      <c r="AN1325" s="24" t="str">
        <f t="shared" si="74"/>
        <v/>
      </c>
    </row>
    <row r="1326" spans="1:40">
      <c r="A1326" s="80">
        <v>1325</v>
      </c>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c r="X1326" s="89"/>
      <c r="Y1326" s="89"/>
      <c r="Z1326" s="89"/>
      <c r="AA1326" s="89"/>
      <c r="AB1326" s="89"/>
      <c r="AC1326" s="89"/>
      <c r="AD1326" s="89"/>
      <c r="AE1326" s="89"/>
      <c r="AF1326" s="89"/>
      <c r="AG1326" s="89"/>
      <c r="AH1326" s="89"/>
      <c r="AI1326" s="71"/>
      <c r="AJ1326" s="71"/>
      <c r="AK1326" s="71"/>
      <c r="AL1326" s="26" t="str">
        <f t="shared" si="72"/>
        <v/>
      </c>
      <c r="AM1326" s="26" t="str">
        <f t="shared" si="73"/>
        <v/>
      </c>
      <c r="AN1326" s="24" t="str">
        <f t="shared" si="74"/>
        <v/>
      </c>
    </row>
    <row r="1327" spans="1:40">
      <c r="A1327" s="80">
        <v>1326</v>
      </c>
      <c r="B1327" s="71"/>
      <c r="C1327" s="89"/>
      <c r="D1327" s="89"/>
      <c r="E1327" s="89"/>
      <c r="F1327" s="89"/>
      <c r="G1327" s="89"/>
      <c r="H1327" s="89"/>
      <c r="I1327" s="89"/>
      <c r="J1327" s="89"/>
      <c r="K1327" s="89"/>
      <c r="L1327" s="89"/>
      <c r="M1327" s="89"/>
      <c r="N1327" s="89"/>
      <c r="O1327" s="89"/>
      <c r="P1327" s="89"/>
      <c r="Q1327" s="89"/>
      <c r="R1327" s="89"/>
      <c r="S1327" s="89"/>
      <c r="T1327" s="89"/>
      <c r="U1327" s="89"/>
      <c r="V1327" s="89"/>
      <c r="W1327" s="89"/>
      <c r="X1327" s="89"/>
      <c r="Y1327" s="89"/>
      <c r="Z1327" s="89"/>
      <c r="AA1327" s="89"/>
      <c r="AB1327" s="89"/>
      <c r="AC1327" s="89"/>
      <c r="AD1327" s="89"/>
      <c r="AE1327" s="89"/>
      <c r="AF1327" s="89"/>
      <c r="AG1327" s="89"/>
      <c r="AH1327" s="89"/>
      <c r="AI1327" s="71"/>
      <c r="AJ1327" s="71"/>
      <c r="AK1327" s="71"/>
      <c r="AL1327" s="26" t="str">
        <f t="shared" si="72"/>
        <v/>
      </c>
      <c r="AM1327" s="26" t="str">
        <f t="shared" si="73"/>
        <v/>
      </c>
      <c r="AN1327" s="24" t="str">
        <f t="shared" si="74"/>
        <v/>
      </c>
    </row>
    <row r="1328" spans="1:40">
      <c r="A1328" s="80">
        <v>1327</v>
      </c>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c r="X1328" s="89"/>
      <c r="Y1328" s="89"/>
      <c r="Z1328" s="89"/>
      <c r="AA1328" s="89"/>
      <c r="AB1328" s="89"/>
      <c r="AC1328" s="89"/>
      <c r="AD1328" s="89"/>
      <c r="AE1328" s="89"/>
      <c r="AF1328" s="89"/>
      <c r="AG1328" s="89"/>
      <c r="AH1328" s="89"/>
      <c r="AI1328" s="71"/>
      <c r="AJ1328" s="71"/>
      <c r="AK1328" s="71"/>
      <c r="AL1328" s="26" t="str">
        <f t="shared" si="72"/>
        <v/>
      </c>
      <c r="AM1328" s="26" t="str">
        <f t="shared" si="73"/>
        <v/>
      </c>
      <c r="AN1328" s="24" t="str">
        <f t="shared" si="74"/>
        <v/>
      </c>
    </row>
    <row r="1329" spans="1:40">
      <c r="A1329" s="80">
        <v>1328</v>
      </c>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c r="X1329" s="89"/>
      <c r="Y1329" s="89"/>
      <c r="Z1329" s="89"/>
      <c r="AA1329" s="89"/>
      <c r="AB1329" s="89"/>
      <c r="AC1329" s="89"/>
      <c r="AD1329" s="89"/>
      <c r="AE1329" s="89"/>
      <c r="AF1329" s="89"/>
      <c r="AG1329" s="89"/>
      <c r="AH1329" s="89"/>
      <c r="AI1329" s="71"/>
      <c r="AJ1329" s="71"/>
      <c r="AK1329" s="71"/>
      <c r="AL1329" s="26" t="str">
        <f t="shared" si="72"/>
        <v/>
      </c>
      <c r="AM1329" s="26" t="str">
        <f t="shared" si="73"/>
        <v/>
      </c>
      <c r="AN1329" s="24" t="str">
        <f t="shared" si="74"/>
        <v/>
      </c>
    </row>
    <row r="1330" spans="1:40">
      <c r="A1330" s="80">
        <v>1329</v>
      </c>
      <c r="B1330" s="71"/>
      <c r="C1330" s="89"/>
      <c r="D1330" s="89"/>
      <c r="E1330" s="89"/>
      <c r="F1330" s="89"/>
      <c r="G1330" s="89"/>
      <c r="H1330" s="89"/>
      <c r="I1330" s="89"/>
      <c r="J1330" s="89"/>
      <c r="K1330" s="89"/>
      <c r="L1330" s="89"/>
      <c r="M1330" s="89"/>
      <c r="N1330" s="89"/>
      <c r="O1330" s="89"/>
      <c r="P1330" s="89"/>
      <c r="Q1330" s="89"/>
      <c r="R1330" s="89"/>
      <c r="S1330" s="89"/>
      <c r="T1330" s="89"/>
      <c r="U1330" s="89"/>
      <c r="V1330" s="89"/>
      <c r="W1330" s="89"/>
      <c r="X1330" s="89"/>
      <c r="Y1330" s="89"/>
      <c r="Z1330" s="89"/>
      <c r="AA1330" s="89"/>
      <c r="AB1330" s="89"/>
      <c r="AC1330" s="89"/>
      <c r="AD1330" s="89"/>
      <c r="AE1330" s="89"/>
      <c r="AF1330" s="89"/>
      <c r="AG1330" s="89"/>
      <c r="AH1330" s="89"/>
      <c r="AI1330" s="71"/>
      <c r="AJ1330" s="71"/>
      <c r="AK1330" s="71"/>
      <c r="AL1330" s="26" t="str">
        <f t="shared" si="72"/>
        <v/>
      </c>
      <c r="AM1330" s="26" t="str">
        <f t="shared" si="73"/>
        <v/>
      </c>
      <c r="AN1330" s="24" t="str">
        <f t="shared" si="74"/>
        <v/>
      </c>
    </row>
    <row r="1331" spans="1:40">
      <c r="A1331" s="80">
        <v>1330</v>
      </c>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c r="X1331" s="89"/>
      <c r="Y1331" s="89"/>
      <c r="Z1331" s="89"/>
      <c r="AA1331" s="89"/>
      <c r="AB1331" s="89"/>
      <c r="AC1331" s="89"/>
      <c r="AD1331" s="89"/>
      <c r="AE1331" s="89"/>
      <c r="AF1331" s="89"/>
      <c r="AG1331" s="89"/>
      <c r="AH1331" s="89"/>
      <c r="AI1331" s="71"/>
      <c r="AJ1331" s="71"/>
      <c r="AK1331" s="71"/>
      <c r="AL1331" s="26" t="str">
        <f t="shared" si="72"/>
        <v/>
      </c>
      <c r="AM1331" s="26" t="str">
        <f t="shared" si="73"/>
        <v/>
      </c>
      <c r="AN1331" s="24" t="str">
        <f t="shared" si="74"/>
        <v/>
      </c>
    </row>
    <row r="1332" spans="1:40">
      <c r="A1332" s="80">
        <v>1331</v>
      </c>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c r="X1332" s="89"/>
      <c r="Y1332" s="89"/>
      <c r="Z1332" s="89"/>
      <c r="AA1332" s="89"/>
      <c r="AB1332" s="89"/>
      <c r="AC1332" s="89"/>
      <c r="AD1332" s="89"/>
      <c r="AE1332" s="89"/>
      <c r="AF1332" s="89"/>
      <c r="AG1332" s="89"/>
      <c r="AH1332" s="89"/>
      <c r="AI1332" s="71"/>
      <c r="AJ1332" s="71"/>
      <c r="AK1332" s="71"/>
      <c r="AL1332" s="26" t="str">
        <f t="shared" si="72"/>
        <v/>
      </c>
      <c r="AM1332" s="26" t="str">
        <f t="shared" si="73"/>
        <v/>
      </c>
      <c r="AN1332" s="24" t="str">
        <f t="shared" si="74"/>
        <v/>
      </c>
    </row>
    <row r="1333" spans="1:40">
      <c r="A1333" s="80">
        <v>1332</v>
      </c>
      <c r="B1333" s="71"/>
      <c r="C1333" s="89"/>
      <c r="D1333" s="89"/>
      <c r="E1333" s="89"/>
      <c r="F1333" s="89"/>
      <c r="G1333" s="89"/>
      <c r="H1333" s="89"/>
      <c r="I1333" s="89"/>
      <c r="J1333" s="89"/>
      <c r="K1333" s="89"/>
      <c r="L1333" s="89"/>
      <c r="M1333" s="89"/>
      <c r="N1333" s="89"/>
      <c r="O1333" s="89"/>
      <c r="P1333" s="89"/>
      <c r="Q1333" s="89"/>
      <c r="R1333" s="89"/>
      <c r="S1333" s="89"/>
      <c r="T1333" s="89"/>
      <c r="U1333" s="89"/>
      <c r="V1333" s="89"/>
      <c r="W1333" s="89"/>
      <c r="X1333" s="89"/>
      <c r="Y1333" s="89"/>
      <c r="Z1333" s="89"/>
      <c r="AA1333" s="89"/>
      <c r="AB1333" s="89"/>
      <c r="AC1333" s="89"/>
      <c r="AD1333" s="89"/>
      <c r="AE1333" s="89"/>
      <c r="AF1333" s="89"/>
      <c r="AG1333" s="89"/>
      <c r="AH1333" s="89"/>
      <c r="AI1333" s="71"/>
      <c r="AJ1333" s="71"/>
      <c r="AK1333" s="71"/>
      <c r="AL1333" s="26" t="str">
        <f t="shared" si="72"/>
        <v/>
      </c>
      <c r="AM1333" s="26" t="str">
        <f t="shared" si="73"/>
        <v/>
      </c>
      <c r="AN1333" s="24" t="str">
        <f t="shared" si="74"/>
        <v/>
      </c>
    </row>
    <row r="1334" spans="1:40">
      <c r="A1334" s="80">
        <v>1333</v>
      </c>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c r="X1334" s="89"/>
      <c r="Y1334" s="89"/>
      <c r="Z1334" s="89"/>
      <c r="AA1334" s="89"/>
      <c r="AB1334" s="89"/>
      <c r="AC1334" s="89"/>
      <c r="AD1334" s="89"/>
      <c r="AE1334" s="89"/>
      <c r="AF1334" s="89"/>
      <c r="AG1334" s="89"/>
      <c r="AH1334" s="89"/>
      <c r="AI1334" s="71"/>
      <c r="AJ1334" s="71"/>
      <c r="AK1334" s="71"/>
      <c r="AL1334" s="26" t="str">
        <f t="shared" ref="AL1334:AL1397" si="75">IF(E1334="","",E1334+F1334/60+24)</f>
        <v/>
      </c>
      <c r="AM1334" s="26" t="str">
        <f t="shared" ref="AM1334:AM1397" si="76">IF(G1334="","",G1334+H1334/60)</f>
        <v/>
      </c>
      <c r="AN1334" s="24" t="str">
        <f t="shared" ref="AN1334:AN1397" si="77">IF(OR(E1334="",G1334=""),"",AL1334-AM1334)</f>
        <v/>
      </c>
    </row>
    <row r="1335" spans="1:40">
      <c r="A1335" s="80">
        <v>1334</v>
      </c>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c r="X1335" s="89"/>
      <c r="Y1335" s="89"/>
      <c r="Z1335" s="89"/>
      <c r="AA1335" s="89"/>
      <c r="AB1335" s="89"/>
      <c r="AC1335" s="89"/>
      <c r="AD1335" s="89"/>
      <c r="AE1335" s="89"/>
      <c r="AF1335" s="89"/>
      <c r="AG1335" s="89"/>
      <c r="AH1335" s="89"/>
      <c r="AI1335" s="71"/>
      <c r="AJ1335" s="71"/>
      <c r="AK1335" s="71"/>
      <c r="AL1335" s="26" t="str">
        <f t="shared" si="75"/>
        <v/>
      </c>
      <c r="AM1335" s="26" t="str">
        <f t="shared" si="76"/>
        <v/>
      </c>
      <c r="AN1335" s="24" t="str">
        <f t="shared" si="77"/>
        <v/>
      </c>
    </row>
    <row r="1336" spans="1:40">
      <c r="A1336" s="80">
        <v>1335</v>
      </c>
      <c r="B1336" s="71"/>
      <c r="C1336" s="89"/>
      <c r="D1336" s="89"/>
      <c r="E1336" s="89"/>
      <c r="F1336" s="89"/>
      <c r="G1336" s="89"/>
      <c r="H1336" s="89"/>
      <c r="I1336" s="89"/>
      <c r="J1336" s="89"/>
      <c r="K1336" s="89"/>
      <c r="L1336" s="89"/>
      <c r="M1336" s="89"/>
      <c r="N1336" s="89"/>
      <c r="O1336" s="89"/>
      <c r="P1336" s="89"/>
      <c r="Q1336" s="89"/>
      <c r="R1336" s="89"/>
      <c r="S1336" s="89"/>
      <c r="T1336" s="89"/>
      <c r="U1336" s="89"/>
      <c r="V1336" s="89"/>
      <c r="W1336" s="89"/>
      <c r="X1336" s="89"/>
      <c r="Y1336" s="89"/>
      <c r="Z1336" s="89"/>
      <c r="AA1336" s="89"/>
      <c r="AB1336" s="89"/>
      <c r="AC1336" s="89"/>
      <c r="AD1336" s="89"/>
      <c r="AE1336" s="89"/>
      <c r="AF1336" s="89"/>
      <c r="AG1336" s="89"/>
      <c r="AH1336" s="89"/>
      <c r="AI1336" s="71"/>
      <c r="AJ1336" s="71"/>
      <c r="AK1336" s="71"/>
      <c r="AL1336" s="26" t="str">
        <f t="shared" si="75"/>
        <v/>
      </c>
      <c r="AM1336" s="26" t="str">
        <f t="shared" si="76"/>
        <v/>
      </c>
      <c r="AN1336" s="24" t="str">
        <f t="shared" si="77"/>
        <v/>
      </c>
    </row>
    <row r="1337" spans="1:40">
      <c r="A1337" s="80">
        <v>1336</v>
      </c>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c r="X1337" s="89"/>
      <c r="Y1337" s="89"/>
      <c r="Z1337" s="89"/>
      <c r="AA1337" s="89"/>
      <c r="AB1337" s="89"/>
      <c r="AC1337" s="89"/>
      <c r="AD1337" s="89"/>
      <c r="AE1337" s="89"/>
      <c r="AF1337" s="89"/>
      <c r="AG1337" s="89"/>
      <c r="AH1337" s="89"/>
      <c r="AI1337" s="71"/>
      <c r="AJ1337" s="71"/>
      <c r="AK1337" s="71"/>
      <c r="AL1337" s="26" t="str">
        <f t="shared" si="75"/>
        <v/>
      </c>
      <c r="AM1337" s="26" t="str">
        <f t="shared" si="76"/>
        <v/>
      </c>
      <c r="AN1337" s="24" t="str">
        <f t="shared" si="77"/>
        <v/>
      </c>
    </row>
    <row r="1338" spans="1:40">
      <c r="A1338" s="80">
        <v>1337</v>
      </c>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c r="X1338" s="89"/>
      <c r="Y1338" s="89"/>
      <c r="Z1338" s="89"/>
      <c r="AA1338" s="89"/>
      <c r="AB1338" s="89"/>
      <c r="AC1338" s="89"/>
      <c r="AD1338" s="89"/>
      <c r="AE1338" s="89"/>
      <c r="AF1338" s="89"/>
      <c r="AG1338" s="89"/>
      <c r="AH1338" s="89"/>
      <c r="AI1338" s="71"/>
      <c r="AJ1338" s="71"/>
      <c r="AK1338" s="71"/>
      <c r="AL1338" s="26" t="str">
        <f t="shared" si="75"/>
        <v/>
      </c>
      <c r="AM1338" s="26" t="str">
        <f t="shared" si="76"/>
        <v/>
      </c>
      <c r="AN1338" s="24" t="str">
        <f t="shared" si="77"/>
        <v/>
      </c>
    </row>
    <row r="1339" spans="1:40">
      <c r="A1339" s="80">
        <v>1338</v>
      </c>
      <c r="B1339" s="71"/>
      <c r="C1339" s="89"/>
      <c r="D1339" s="89"/>
      <c r="E1339" s="89"/>
      <c r="F1339" s="89"/>
      <c r="G1339" s="89"/>
      <c r="H1339" s="89"/>
      <c r="I1339" s="89"/>
      <c r="J1339" s="89"/>
      <c r="K1339" s="89"/>
      <c r="L1339" s="89"/>
      <c r="M1339" s="89"/>
      <c r="N1339" s="89"/>
      <c r="O1339" s="89"/>
      <c r="P1339" s="89"/>
      <c r="Q1339" s="89"/>
      <c r="R1339" s="89"/>
      <c r="S1339" s="89"/>
      <c r="T1339" s="89"/>
      <c r="U1339" s="89"/>
      <c r="V1339" s="89"/>
      <c r="W1339" s="89"/>
      <c r="X1339" s="89"/>
      <c r="Y1339" s="89"/>
      <c r="Z1339" s="89"/>
      <c r="AA1339" s="89"/>
      <c r="AB1339" s="89"/>
      <c r="AC1339" s="89"/>
      <c r="AD1339" s="89"/>
      <c r="AE1339" s="89"/>
      <c r="AF1339" s="89"/>
      <c r="AG1339" s="89"/>
      <c r="AH1339" s="89"/>
      <c r="AI1339" s="71"/>
      <c r="AJ1339" s="71"/>
      <c r="AK1339" s="71"/>
      <c r="AL1339" s="26" t="str">
        <f t="shared" si="75"/>
        <v/>
      </c>
      <c r="AM1339" s="26" t="str">
        <f t="shared" si="76"/>
        <v/>
      </c>
      <c r="AN1339" s="24" t="str">
        <f t="shared" si="77"/>
        <v/>
      </c>
    </row>
    <row r="1340" spans="1:40">
      <c r="A1340" s="80">
        <v>1339</v>
      </c>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c r="X1340" s="89"/>
      <c r="Y1340" s="89"/>
      <c r="Z1340" s="89"/>
      <c r="AA1340" s="89"/>
      <c r="AB1340" s="89"/>
      <c r="AC1340" s="89"/>
      <c r="AD1340" s="89"/>
      <c r="AE1340" s="89"/>
      <c r="AF1340" s="89"/>
      <c r="AG1340" s="89"/>
      <c r="AH1340" s="89"/>
      <c r="AI1340" s="71"/>
      <c r="AJ1340" s="71"/>
      <c r="AK1340" s="71"/>
      <c r="AL1340" s="26" t="str">
        <f t="shared" si="75"/>
        <v/>
      </c>
      <c r="AM1340" s="26" t="str">
        <f t="shared" si="76"/>
        <v/>
      </c>
      <c r="AN1340" s="24" t="str">
        <f t="shared" si="77"/>
        <v/>
      </c>
    </row>
    <row r="1341" spans="1:40">
      <c r="A1341" s="80">
        <v>1340</v>
      </c>
      <c r="B1341" s="71"/>
      <c r="C1341" s="89"/>
      <c r="D1341" s="89"/>
      <c r="E1341" s="89"/>
      <c r="F1341" s="89"/>
      <c r="G1341" s="89"/>
      <c r="H1341" s="89"/>
      <c r="I1341" s="89"/>
      <c r="J1341" s="89"/>
      <c r="K1341" s="89"/>
      <c r="L1341" s="89"/>
      <c r="M1341" s="89"/>
      <c r="N1341" s="89"/>
      <c r="O1341" s="89"/>
      <c r="P1341" s="89"/>
      <c r="Q1341" s="89"/>
      <c r="R1341" s="89"/>
      <c r="S1341" s="89"/>
      <c r="T1341" s="89"/>
      <c r="U1341" s="89"/>
      <c r="V1341" s="89"/>
      <c r="W1341" s="89"/>
      <c r="X1341" s="89"/>
      <c r="Y1341" s="89"/>
      <c r="Z1341" s="89"/>
      <c r="AA1341" s="89"/>
      <c r="AB1341" s="89"/>
      <c r="AC1341" s="89"/>
      <c r="AD1341" s="89"/>
      <c r="AE1341" s="89"/>
      <c r="AF1341" s="89"/>
      <c r="AG1341" s="89"/>
      <c r="AH1341" s="89"/>
      <c r="AI1341" s="71"/>
      <c r="AJ1341" s="71"/>
      <c r="AK1341" s="71"/>
      <c r="AL1341" s="26" t="str">
        <f t="shared" si="75"/>
        <v/>
      </c>
      <c r="AM1341" s="26" t="str">
        <f t="shared" si="76"/>
        <v/>
      </c>
      <c r="AN1341" s="24" t="str">
        <f t="shared" si="77"/>
        <v/>
      </c>
    </row>
    <row r="1342" spans="1:40">
      <c r="A1342" s="80">
        <v>1341</v>
      </c>
      <c r="B1342" s="71"/>
      <c r="C1342" s="89"/>
      <c r="D1342" s="89"/>
      <c r="E1342" s="89"/>
      <c r="F1342" s="89"/>
      <c r="G1342" s="89"/>
      <c r="H1342" s="89"/>
      <c r="I1342" s="89"/>
      <c r="J1342" s="89"/>
      <c r="K1342" s="89"/>
      <c r="L1342" s="89"/>
      <c r="M1342" s="89"/>
      <c r="N1342" s="89"/>
      <c r="O1342" s="89"/>
      <c r="P1342" s="89"/>
      <c r="Q1342" s="89"/>
      <c r="R1342" s="89"/>
      <c r="S1342" s="89"/>
      <c r="T1342" s="89"/>
      <c r="U1342" s="89"/>
      <c r="V1342" s="89"/>
      <c r="W1342" s="89"/>
      <c r="X1342" s="89"/>
      <c r="Y1342" s="89"/>
      <c r="Z1342" s="89"/>
      <c r="AA1342" s="89"/>
      <c r="AB1342" s="89"/>
      <c r="AC1342" s="89"/>
      <c r="AD1342" s="89"/>
      <c r="AE1342" s="89"/>
      <c r="AF1342" s="89"/>
      <c r="AG1342" s="89"/>
      <c r="AH1342" s="89"/>
      <c r="AI1342" s="71"/>
      <c r="AJ1342" s="71"/>
      <c r="AK1342" s="71"/>
      <c r="AL1342" s="26" t="str">
        <f t="shared" si="75"/>
        <v/>
      </c>
      <c r="AM1342" s="26" t="str">
        <f t="shared" si="76"/>
        <v/>
      </c>
      <c r="AN1342" s="24" t="str">
        <f t="shared" si="77"/>
        <v/>
      </c>
    </row>
    <row r="1343" spans="1:40">
      <c r="A1343" s="80">
        <v>1342</v>
      </c>
      <c r="B1343" s="92"/>
      <c r="C1343" s="89"/>
      <c r="D1343" s="89"/>
      <c r="E1343" s="89"/>
      <c r="F1343" s="89"/>
      <c r="G1343" s="89"/>
      <c r="H1343" s="89"/>
      <c r="I1343" s="89"/>
      <c r="J1343" s="89"/>
      <c r="K1343" s="89"/>
      <c r="L1343" s="89"/>
      <c r="M1343" s="89"/>
      <c r="N1343" s="89"/>
      <c r="O1343" s="89"/>
      <c r="P1343" s="89"/>
      <c r="Q1343" s="89"/>
      <c r="R1343" s="89"/>
      <c r="S1343" s="89"/>
      <c r="T1343" s="89"/>
      <c r="U1343" s="89"/>
      <c r="V1343" s="89"/>
      <c r="W1343" s="89"/>
      <c r="X1343" s="89"/>
      <c r="Y1343" s="89"/>
      <c r="Z1343" s="89"/>
      <c r="AA1343" s="89"/>
      <c r="AB1343" s="89"/>
      <c r="AC1343" s="89"/>
      <c r="AD1343" s="89"/>
      <c r="AE1343" s="89"/>
      <c r="AF1343" s="89"/>
      <c r="AG1343" s="89"/>
      <c r="AH1343" s="89"/>
      <c r="AI1343" s="71"/>
      <c r="AJ1343" s="71"/>
      <c r="AK1343" s="71"/>
      <c r="AL1343" s="26" t="str">
        <f t="shared" si="75"/>
        <v/>
      </c>
      <c r="AM1343" s="26" t="str">
        <f t="shared" si="76"/>
        <v/>
      </c>
      <c r="AN1343" s="24" t="str">
        <f t="shared" si="77"/>
        <v/>
      </c>
    </row>
    <row r="1344" spans="1:40">
      <c r="A1344" s="80">
        <v>1343</v>
      </c>
      <c r="B1344" s="92"/>
      <c r="C1344" s="89"/>
      <c r="D1344" s="89"/>
      <c r="E1344" s="89"/>
      <c r="F1344" s="89"/>
      <c r="G1344" s="89"/>
      <c r="H1344" s="89"/>
      <c r="I1344" s="89"/>
      <c r="J1344" s="89"/>
      <c r="K1344" s="89"/>
      <c r="L1344" s="89"/>
      <c r="M1344" s="89"/>
      <c r="N1344" s="89"/>
      <c r="O1344" s="89"/>
      <c r="P1344" s="89"/>
      <c r="Q1344" s="89"/>
      <c r="R1344" s="89"/>
      <c r="S1344" s="89"/>
      <c r="T1344" s="89"/>
      <c r="U1344" s="89"/>
      <c r="V1344" s="89"/>
      <c r="W1344" s="89"/>
      <c r="X1344" s="89"/>
      <c r="Y1344" s="89"/>
      <c r="Z1344" s="89"/>
      <c r="AA1344" s="89"/>
      <c r="AB1344" s="89"/>
      <c r="AC1344" s="89"/>
      <c r="AD1344" s="89"/>
      <c r="AE1344" s="89"/>
      <c r="AF1344" s="89"/>
      <c r="AG1344" s="89"/>
      <c r="AH1344" s="89"/>
      <c r="AI1344" s="71"/>
      <c r="AJ1344" s="71"/>
      <c r="AK1344" s="71"/>
      <c r="AL1344" s="26" t="str">
        <f t="shared" si="75"/>
        <v/>
      </c>
      <c r="AM1344" s="26" t="str">
        <f t="shared" si="76"/>
        <v/>
      </c>
      <c r="AN1344" s="24" t="str">
        <f t="shared" si="77"/>
        <v/>
      </c>
    </row>
    <row r="1345" spans="1:40">
      <c r="A1345" s="80">
        <v>1344</v>
      </c>
      <c r="B1345" s="92"/>
      <c r="C1345" s="89"/>
      <c r="D1345" s="89"/>
      <c r="E1345" s="89"/>
      <c r="F1345" s="89"/>
      <c r="G1345" s="89"/>
      <c r="H1345" s="89"/>
      <c r="I1345" s="89"/>
      <c r="J1345" s="89"/>
      <c r="K1345" s="89"/>
      <c r="L1345" s="89"/>
      <c r="M1345" s="89"/>
      <c r="N1345" s="89"/>
      <c r="O1345" s="89"/>
      <c r="P1345" s="89"/>
      <c r="Q1345" s="89"/>
      <c r="R1345" s="89"/>
      <c r="S1345" s="89"/>
      <c r="T1345" s="89"/>
      <c r="U1345" s="89"/>
      <c r="V1345" s="89"/>
      <c r="W1345" s="89"/>
      <c r="X1345" s="89"/>
      <c r="Y1345" s="89"/>
      <c r="Z1345" s="89"/>
      <c r="AA1345" s="89"/>
      <c r="AB1345" s="89"/>
      <c r="AC1345" s="89"/>
      <c r="AD1345" s="89"/>
      <c r="AE1345" s="89"/>
      <c r="AF1345" s="89"/>
      <c r="AG1345" s="89"/>
      <c r="AH1345" s="89"/>
      <c r="AI1345" s="71"/>
      <c r="AJ1345" s="71"/>
      <c r="AK1345" s="71"/>
      <c r="AL1345" s="26" t="str">
        <f t="shared" si="75"/>
        <v/>
      </c>
      <c r="AM1345" s="26" t="str">
        <f t="shared" si="76"/>
        <v/>
      </c>
      <c r="AN1345" s="24" t="str">
        <f t="shared" si="77"/>
        <v/>
      </c>
    </row>
    <row r="1346" spans="1:40">
      <c r="A1346" s="80">
        <v>1345</v>
      </c>
      <c r="B1346" s="92"/>
      <c r="C1346" s="89"/>
      <c r="D1346" s="89"/>
      <c r="E1346" s="89"/>
      <c r="F1346" s="89"/>
      <c r="G1346" s="89"/>
      <c r="H1346" s="89"/>
      <c r="I1346" s="89"/>
      <c r="J1346" s="89"/>
      <c r="K1346" s="89"/>
      <c r="L1346" s="89"/>
      <c r="M1346" s="89"/>
      <c r="N1346" s="89"/>
      <c r="O1346" s="89"/>
      <c r="P1346" s="89"/>
      <c r="Q1346" s="89"/>
      <c r="R1346" s="89"/>
      <c r="S1346" s="89"/>
      <c r="T1346" s="89"/>
      <c r="U1346" s="89"/>
      <c r="V1346" s="89"/>
      <c r="W1346" s="89"/>
      <c r="X1346" s="89"/>
      <c r="Y1346" s="89"/>
      <c r="Z1346" s="89"/>
      <c r="AA1346" s="89"/>
      <c r="AB1346" s="89"/>
      <c r="AC1346" s="89"/>
      <c r="AD1346" s="89"/>
      <c r="AE1346" s="89"/>
      <c r="AF1346" s="89"/>
      <c r="AG1346" s="89"/>
      <c r="AH1346" s="89"/>
      <c r="AI1346" s="71"/>
      <c r="AJ1346" s="71"/>
      <c r="AK1346" s="71"/>
      <c r="AL1346" s="26" t="str">
        <f t="shared" si="75"/>
        <v/>
      </c>
      <c r="AM1346" s="26" t="str">
        <f t="shared" si="76"/>
        <v/>
      </c>
      <c r="AN1346" s="24" t="str">
        <f t="shared" si="77"/>
        <v/>
      </c>
    </row>
    <row r="1347" spans="1:40">
      <c r="A1347" s="80">
        <v>1346</v>
      </c>
      <c r="B1347" s="92"/>
      <c r="C1347" s="89"/>
      <c r="D1347" s="89"/>
      <c r="E1347" s="89"/>
      <c r="F1347" s="89"/>
      <c r="G1347" s="89"/>
      <c r="H1347" s="89"/>
      <c r="I1347" s="89"/>
      <c r="J1347" s="89"/>
      <c r="K1347" s="89"/>
      <c r="L1347" s="89"/>
      <c r="M1347" s="89"/>
      <c r="N1347" s="89"/>
      <c r="O1347" s="89"/>
      <c r="P1347" s="89"/>
      <c r="Q1347" s="89"/>
      <c r="R1347" s="89"/>
      <c r="S1347" s="89"/>
      <c r="T1347" s="89"/>
      <c r="U1347" s="89"/>
      <c r="V1347" s="89"/>
      <c r="W1347" s="89"/>
      <c r="X1347" s="89"/>
      <c r="Y1347" s="89"/>
      <c r="Z1347" s="89"/>
      <c r="AA1347" s="89"/>
      <c r="AB1347" s="89"/>
      <c r="AC1347" s="89"/>
      <c r="AD1347" s="89"/>
      <c r="AE1347" s="89"/>
      <c r="AF1347" s="89"/>
      <c r="AG1347" s="89"/>
      <c r="AH1347" s="89"/>
      <c r="AI1347" s="71"/>
      <c r="AJ1347" s="71"/>
      <c r="AK1347" s="71"/>
      <c r="AL1347" s="26" t="str">
        <f t="shared" si="75"/>
        <v/>
      </c>
      <c r="AM1347" s="26" t="str">
        <f t="shared" si="76"/>
        <v/>
      </c>
      <c r="AN1347" s="24" t="str">
        <f t="shared" si="77"/>
        <v/>
      </c>
    </row>
    <row r="1348" spans="1:40">
      <c r="A1348" s="80">
        <v>1347</v>
      </c>
      <c r="B1348" s="92"/>
      <c r="C1348" s="89"/>
      <c r="D1348" s="89"/>
      <c r="E1348" s="89"/>
      <c r="F1348" s="89"/>
      <c r="G1348" s="89"/>
      <c r="H1348" s="89"/>
      <c r="I1348" s="89"/>
      <c r="J1348" s="89"/>
      <c r="K1348" s="89"/>
      <c r="L1348" s="89"/>
      <c r="M1348" s="89"/>
      <c r="N1348" s="89"/>
      <c r="O1348" s="89"/>
      <c r="P1348" s="89"/>
      <c r="Q1348" s="89"/>
      <c r="R1348" s="89"/>
      <c r="S1348" s="89"/>
      <c r="T1348" s="89"/>
      <c r="U1348" s="89"/>
      <c r="V1348" s="89"/>
      <c r="W1348" s="89"/>
      <c r="X1348" s="89"/>
      <c r="Y1348" s="89"/>
      <c r="Z1348" s="89"/>
      <c r="AA1348" s="89"/>
      <c r="AB1348" s="89"/>
      <c r="AC1348" s="89"/>
      <c r="AD1348" s="89"/>
      <c r="AE1348" s="89"/>
      <c r="AF1348" s="89"/>
      <c r="AG1348" s="89"/>
      <c r="AH1348" s="89"/>
      <c r="AI1348" s="71"/>
      <c r="AJ1348" s="71"/>
      <c r="AK1348" s="71"/>
      <c r="AL1348" s="26" t="str">
        <f t="shared" si="75"/>
        <v/>
      </c>
      <c r="AM1348" s="26" t="str">
        <f t="shared" si="76"/>
        <v/>
      </c>
      <c r="AN1348" s="24" t="str">
        <f t="shared" si="77"/>
        <v/>
      </c>
    </row>
    <row r="1349" spans="1:40">
      <c r="A1349" s="80">
        <v>1348</v>
      </c>
      <c r="B1349" s="92"/>
      <c r="C1349" s="89"/>
      <c r="D1349" s="89"/>
      <c r="E1349" s="89"/>
      <c r="F1349" s="89"/>
      <c r="G1349" s="89"/>
      <c r="H1349" s="89"/>
      <c r="I1349" s="89"/>
      <c r="J1349" s="89"/>
      <c r="K1349" s="89"/>
      <c r="L1349" s="89"/>
      <c r="M1349" s="89"/>
      <c r="N1349" s="89"/>
      <c r="O1349" s="89"/>
      <c r="P1349" s="89"/>
      <c r="Q1349" s="89"/>
      <c r="R1349" s="89"/>
      <c r="S1349" s="89"/>
      <c r="T1349" s="89"/>
      <c r="U1349" s="89"/>
      <c r="V1349" s="89"/>
      <c r="W1349" s="89"/>
      <c r="X1349" s="89"/>
      <c r="Y1349" s="89"/>
      <c r="Z1349" s="89"/>
      <c r="AA1349" s="89"/>
      <c r="AB1349" s="89"/>
      <c r="AC1349" s="89"/>
      <c r="AD1349" s="89"/>
      <c r="AE1349" s="89"/>
      <c r="AF1349" s="89"/>
      <c r="AG1349" s="89"/>
      <c r="AH1349" s="89"/>
      <c r="AI1349" s="71"/>
      <c r="AJ1349" s="71"/>
      <c r="AK1349" s="71"/>
      <c r="AL1349" s="26" t="str">
        <f t="shared" si="75"/>
        <v/>
      </c>
      <c r="AM1349" s="26" t="str">
        <f t="shared" si="76"/>
        <v/>
      </c>
      <c r="AN1349" s="24" t="str">
        <f t="shared" si="77"/>
        <v/>
      </c>
    </row>
    <row r="1350" spans="1:40">
      <c r="A1350" s="80">
        <v>1349</v>
      </c>
      <c r="B1350" s="92"/>
      <c r="C1350" s="89"/>
      <c r="D1350" s="89"/>
      <c r="E1350" s="89"/>
      <c r="F1350" s="89"/>
      <c r="G1350" s="89"/>
      <c r="H1350" s="89"/>
      <c r="I1350" s="89"/>
      <c r="J1350" s="89"/>
      <c r="K1350" s="89"/>
      <c r="L1350" s="89"/>
      <c r="M1350" s="89"/>
      <c r="N1350" s="89"/>
      <c r="O1350" s="89"/>
      <c r="P1350" s="89"/>
      <c r="Q1350" s="89"/>
      <c r="R1350" s="89"/>
      <c r="S1350" s="89"/>
      <c r="T1350" s="89"/>
      <c r="U1350" s="89"/>
      <c r="V1350" s="89"/>
      <c r="W1350" s="89"/>
      <c r="X1350" s="89"/>
      <c r="Y1350" s="89"/>
      <c r="Z1350" s="89"/>
      <c r="AA1350" s="89"/>
      <c r="AB1350" s="89"/>
      <c r="AC1350" s="89"/>
      <c r="AD1350" s="89"/>
      <c r="AE1350" s="89"/>
      <c r="AF1350" s="89"/>
      <c r="AG1350" s="89"/>
      <c r="AH1350" s="89"/>
      <c r="AI1350" s="71"/>
      <c r="AJ1350" s="71"/>
      <c r="AK1350" s="71"/>
      <c r="AL1350" s="26" t="str">
        <f t="shared" si="75"/>
        <v/>
      </c>
      <c r="AM1350" s="26" t="str">
        <f t="shared" si="76"/>
        <v/>
      </c>
      <c r="AN1350" s="24" t="str">
        <f t="shared" si="77"/>
        <v/>
      </c>
    </row>
    <row r="1351" spans="1:40">
      <c r="A1351" s="80">
        <v>1350</v>
      </c>
      <c r="B1351" s="92"/>
      <c r="C1351" s="89"/>
      <c r="D1351" s="89"/>
      <c r="E1351" s="89"/>
      <c r="F1351" s="89"/>
      <c r="G1351" s="89"/>
      <c r="H1351" s="89"/>
      <c r="I1351" s="89"/>
      <c r="J1351" s="89"/>
      <c r="K1351" s="89"/>
      <c r="L1351" s="89"/>
      <c r="M1351" s="89"/>
      <c r="N1351" s="89"/>
      <c r="O1351" s="89"/>
      <c r="P1351" s="89"/>
      <c r="Q1351" s="89"/>
      <c r="R1351" s="89"/>
      <c r="S1351" s="89"/>
      <c r="T1351" s="89"/>
      <c r="U1351" s="89"/>
      <c r="V1351" s="89"/>
      <c r="W1351" s="89"/>
      <c r="X1351" s="89"/>
      <c r="Y1351" s="89"/>
      <c r="Z1351" s="89"/>
      <c r="AA1351" s="89"/>
      <c r="AB1351" s="89"/>
      <c r="AC1351" s="89"/>
      <c r="AD1351" s="89"/>
      <c r="AE1351" s="89"/>
      <c r="AF1351" s="89"/>
      <c r="AG1351" s="89"/>
      <c r="AH1351" s="89"/>
      <c r="AI1351" s="71"/>
      <c r="AJ1351" s="71"/>
      <c r="AK1351" s="71"/>
      <c r="AL1351" s="26" t="str">
        <f t="shared" si="75"/>
        <v/>
      </c>
      <c r="AM1351" s="26" t="str">
        <f t="shared" si="76"/>
        <v/>
      </c>
      <c r="AN1351" s="24" t="str">
        <f t="shared" si="77"/>
        <v/>
      </c>
    </row>
    <row r="1352" spans="1:40">
      <c r="A1352" s="80">
        <v>1351</v>
      </c>
      <c r="B1352" s="92"/>
      <c r="C1352" s="89"/>
      <c r="D1352" s="89"/>
      <c r="E1352" s="89"/>
      <c r="F1352" s="89"/>
      <c r="G1352" s="89"/>
      <c r="H1352" s="89"/>
      <c r="I1352" s="89"/>
      <c r="J1352" s="89"/>
      <c r="K1352" s="89"/>
      <c r="L1352" s="89"/>
      <c r="M1352" s="89"/>
      <c r="N1352" s="89"/>
      <c r="O1352" s="89"/>
      <c r="P1352" s="89"/>
      <c r="Q1352" s="89"/>
      <c r="R1352" s="89"/>
      <c r="S1352" s="89"/>
      <c r="T1352" s="89"/>
      <c r="U1352" s="89"/>
      <c r="V1352" s="89"/>
      <c r="W1352" s="89"/>
      <c r="X1352" s="89"/>
      <c r="Y1352" s="89"/>
      <c r="Z1352" s="89"/>
      <c r="AA1352" s="89"/>
      <c r="AB1352" s="89"/>
      <c r="AC1352" s="89"/>
      <c r="AD1352" s="89"/>
      <c r="AE1352" s="89"/>
      <c r="AF1352" s="89"/>
      <c r="AG1352" s="89"/>
      <c r="AH1352" s="89"/>
      <c r="AI1352" s="71"/>
      <c r="AJ1352" s="71"/>
      <c r="AK1352" s="71"/>
      <c r="AL1352" s="26" t="str">
        <f t="shared" si="75"/>
        <v/>
      </c>
      <c r="AM1352" s="26" t="str">
        <f t="shared" si="76"/>
        <v/>
      </c>
      <c r="AN1352" s="24" t="str">
        <f t="shared" si="77"/>
        <v/>
      </c>
    </row>
    <row r="1353" spans="1:40">
      <c r="A1353" s="80">
        <v>1352</v>
      </c>
      <c r="B1353" s="92"/>
      <c r="C1353" s="89"/>
      <c r="D1353" s="89"/>
      <c r="E1353" s="89"/>
      <c r="F1353" s="89"/>
      <c r="G1353" s="89"/>
      <c r="H1353" s="89"/>
      <c r="I1353" s="89"/>
      <c r="J1353" s="89"/>
      <c r="K1353" s="89"/>
      <c r="L1353" s="89"/>
      <c r="M1353" s="89"/>
      <c r="N1353" s="89"/>
      <c r="O1353" s="89"/>
      <c r="P1353" s="89"/>
      <c r="Q1353" s="89"/>
      <c r="R1353" s="89"/>
      <c r="S1353" s="89"/>
      <c r="T1353" s="89"/>
      <c r="U1353" s="89"/>
      <c r="V1353" s="89"/>
      <c r="W1353" s="89"/>
      <c r="X1353" s="89"/>
      <c r="Y1353" s="89"/>
      <c r="Z1353" s="89"/>
      <c r="AA1353" s="89"/>
      <c r="AB1353" s="89"/>
      <c r="AC1353" s="89"/>
      <c r="AD1353" s="89"/>
      <c r="AE1353" s="89"/>
      <c r="AF1353" s="89"/>
      <c r="AG1353" s="89"/>
      <c r="AH1353" s="89"/>
      <c r="AI1353" s="71"/>
      <c r="AJ1353" s="71"/>
      <c r="AK1353" s="71"/>
      <c r="AL1353" s="26" t="str">
        <f t="shared" si="75"/>
        <v/>
      </c>
      <c r="AM1353" s="26" t="str">
        <f t="shared" si="76"/>
        <v/>
      </c>
      <c r="AN1353" s="24" t="str">
        <f t="shared" si="77"/>
        <v/>
      </c>
    </row>
    <row r="1354" spans="1:40">
      <c r="A1354" s="80">
        <v>1353</v>
      </c>
      <c r="B1354" s="92"/>
      <c r="C1354" s="89"/>
      <c r="D1354" s="89"/>
      <c r="E1354" s="89"/>
      <c r="F1354" s="89"/>
      <c r="G1354" s="89"/>
      <c r="H1354" s="89"/>
      <c r="I1354" s="89"/>
      <c r="J1354" s="89"/>
      <c r="K1354" s="89"/>
      <c r="L1354" s="89"/>
      <c r="M1354" s="89"/>
      <c r="N1354" s="89"/>
      <c r="O1354" s="89"/>
      <c r="P1354" s="89"/>
      <c r="Q1354" s="89"/>
      <c r="R1354" s="89"/>
      <c r="S1354" s="89"/>
      <c r="T1354" s="89"/>
      <c r="U1354" s="89"/>
      <c r="V1354" s="89"/>
      <c r="W1354" s="89"/>
      <c r="X1354" s="89"/>
      <c r="Y1354" s="89"/>
      <c r="Z1354" s="89"/>
      <c r="AA1354" s="89"/>
      <c r="AB1354" s="89"/>
      <c r="AC1354" s="89"/>
      <c r="AD1354" s="89"/>
      <c r="AE1354" s="89"/>
      <c r="AF1354" s="89"/>
      <c r="AG1354" s="89"/>
      <c r="AH1354" s="89"/>
      <c r="AI1354" s="71"/>
      <c r="AJ1354" s="71"/>
      <c r="AK1354" s="71"/>
      <c r="AL1354" s="26" t="str">
        <f t="shared" si="75"/>
        <v/>
      </c>
      <c r="AM1354" s="26" t="str">
        <f t="shared" si="76"/>
        <v/>
      </c>
      <c r="AN1354" s="24" t="str">
        <f t="shared" si="77"/>
        <v/>
      </c>
    </row>
    <row r="1355" spans="1:40">
      <c r="A1355" s="80">
        <v>1354</v>
      </c>
      <c r="B1355" s="92"/>
      <c r="C1355" s="89"/>
      <c r="D1355" s="89"/>
      <c r="E1355" s="89"/>
      <c r="F1355" s="89"/>
      <c r="G1355" s="89"/>
      <c r="H1355" s="89"/>
      <c r="I1355" s="89"/>
      <c r="J1355" s="89"/>
      <c r="K1355" s="89"/>
      <c r="L1355" s="89"/>
      <c r="M1355" s="89"/>
      <c r="N1355" s="89"/>
      <c r="O1355" s="89"/>
      <c r="P1355" s="89"/>
      <c r="Q1355" s="89"/>
      <c r="R1355" s="89"/>
      <c r="S1355" s="89"/>
      <c r="T1355" s="89"/>
      <c r="U1355" s="89"/>
      <c r="V1355" s="89"/>
      <c r="W1355" s="89"/>
      <c r="X1355" s="89"/>
      <c r="Y1355" s="89"/>
      <c r="Z1355" s="89"/>
      <c r="AA1355" s="89"/>
      <c r="AB1355" s="89"/>
      <c r="AC1355" s="89"/>
      <c r="AD1355" s="89"/>
      <c r="AE1355" s="89"/>
      <c r="AF1355" s="89"/>
      <c r="AG1355" s="89"/>
      <c r="AH1355" s="89"/>
      <c r="AI1355" s="71"/>
      <c r="AJ1355" s="71"/>
      <c r="AK1355" s="71"/>
      <c r="AL1355" s="26" t="str">
        <f t="shared" si="75"/>
        <v/>
      </c>
      <c r="AM1355" s="26" t="str">
        <f t="shared" si="76"/>
        <v/>
      </c>
      <c r="AN1355" s="24" t="str">
        <f t="shared" si="77"/>
        <v/>
      </c>
    </row>
    <row r="1356" spans="1:40">
      <c r="A1356" s="80">
        <v>1355</v>
      </c>
      <c r="B1356" s="92"/>
      <c r="C1356" s="89"/>
      <c r="D1356" s="89"/>
      <c r="E1356" s="89"/>
      <c r="F1356" s="89"/>
      <c r="G1356" s="89"/>
      <c r="H1356" s="89"/>
      <c r="I1356" s="89"/>
      <c r="J1356" s="89"/>
      <c r="K1356" s="89"/>
      <c r="L1356" s="89"/>
      <c r="M1356" s="89"/>
      <c r="N1356" s="89"/>
      <c r="O1356" s="89"/>
      <c r="P1356" s="89"/>
      <c r="Q1356" s="89"/>
      <c r="R1356" s="89"/>
      <c r="S1356" s="89"/>
      <c r="T1356" s="89"/>
      <c r="U1356" s="89"/>
      <c r="V1356" s="89"/>
      <c r="W1356" s="89"/>
      <c r="X1356" s="89"/>
      <c r="Y1356" s="89"/>
      <c r="Z1356" s="89"/>
      <c r="AA1356" s="89"/>
      <c r="AB1356" s="89"/>
      <c r="AC1356" s="89"/>
      <c r="AD1356" s="89"/>
      <c r="AE1356" s="89"/>
      <c r="AF1356" s="89"/>
      <c r="AG1356" s="89"/>
      <c r="AH1356" s="89"/>
      <c r="AI1356" s="71"/>
      <c r="AJ1356" s="71"/>
      <c r="AK1356" s="71"/>
      <c r="AL1356" s="26" t="str">
        <f t="shared" si="75"/>
        <v/>
      </c>
      <c r="AM1356" s="26" t="str">
        <f t="shared" si="76"/>
        <v/>
      </c>
      <c r="AN1356" s="24" t="str">
        <f t="shared" si="77"/>
        <v/>
      </c>
    </row>
    <row r="1357" spans="1:40">
      <c r="A1357" s="80">
        <v>1356</v>
      </c>
      <c r="B1357" s="92"/>
      <c r="C1357" s="89"/>
      <c r="D1357" s="89"/>
      <c r="E1357" s="89"/>
      <c r="F1357" s="89"/>
      <c r="G1357" s="89"/>
      <c r="H1357" s="89"/>
      <c r="I1357" s="89"/>
      <c r="J1357" s="89"/>
      <c r="K1357" s="89"/>
      <c r="L1357" s="89"/>
      <c r="M1357" s="89"/>
      <c r="N1357" s="89"/>
      <c r="O1357" s="89"/>
      <c r="P1357" s="89"/>
      <c r="Q1357" s="89"/>
      <c r="R1357" s="89"/>
      <c r="S1357" s="89"/>
      <c r="T1357" s="89"/>
      <c r="U1357" s="89"/>
      <c r="V1357" s="89"/>
      <c r="W1357" s="89"/>
      <c r="X1357" s="89"/>
      <c r="Y1357" s="89"/>
      <c r="Z1357" s="89"/>
      <c r="AA1357" s="89"/>
      <c r="AB1357" s="89"/>
      <c r="AC1357" s="89"/>
      <c r="AD1357" s="89"/>
      <c r="AE1357" s="89"/>
      <c r="AF1357" s="89"/>
      <c r="AG1357" s="89"/>
      <c r="AH1357" s="89"/>
      <c r="AI1357" s="71"/>
      <c r="AJ1357" s="71"/>
      <c r="AK1357" s="71"/>
      <c r="AL1357" s="26" t="str">
        <f t="shared" si="75"/>
        <v/>
      </c>
      <c r="AM1357" s="26" t="str">
        <f t="shared" si="76"/>
        <v/>
      </c>
      <c r="AN1357" s="24" t="str">
        <f t="shared" si="77"/>
        <v/>
      </c>
    </row>
    <row r="1358" spans="1:40">
      <c r="A1358" s="80">
        <v>1357</v>
      </c>
      <c r="B1358" s="92"/>
      <c r="C1358" s="89"/>
      <c r="D1358" s="71"/>
      <c r="E1358" s="71"/>
      <c r="F1358" s="71"/>
      <c r="G1358" s="71"/>
      <c r="H1358" s="71"/>
      <c r="I1358" s="71"/>
      <c r="J1358" s="71"/>
      <c r="K1358" s="71"/>
      <c r="L1358" s="89"/>
      <c r="M1358" s="89"/>
      <c r="N1358" s="71"/>
      <c r="O1358" s="71"/>
      <c r="P1358" s="71"/>
      <c r="Q1358" s="71"/>
      <c r="R1358" s="71"/>
      <c r="S1358" s="71"/>
      <c r="T1358" s="71"/>
      <c r="U1358" s="71"/>
      <c r="V1358" s="71"/>
      <c r="W1358" s="71"/>
      <c r="X1358" s="71"/>
      <c r="Y1358" s="71"/>
      <c r="Z1358" s="71"/>
      <c r="AA1358" s="71"/>
      <c r="AB1358" s="71"/>
      <c r="AC1358" s="71"/>
      <c r="AD1358" s="71"/>
      <c r="AE1358" s="71"/>
      <c r="AF1358" s="71"/>
      <c r="AG1358" s="71"/>
      <c r="AH1358" s="71"/>
      <c r="AI1358" s="71"/>
      <c r="AJ1358" s="71"/>
      <c r="AK1358" s="71"/>
      <c r="AL1358" s="26" t="str">
        <f t="shared" si="75"/>
        <v/>
      </c>
      <c r="AM1358" s="26" t="str">
        <f t="shared" si="76"/>
        <v/>
      </c>
      <c r="AN1358" s="24" t="str">
        <f t="shared" si="77"/>
        <v/>
      </c>
    </row>
    <row r="1359" spans="1:40">
      <c r="A1359" s="80">
        <v>1358</v>
      </c>
      <c r="B1359" s="92"/>
      <c r="C1359" s="89"/>
      <c r="D1359" s="71"/>
      <c r="E1359" s="71"/>
      <c r="F1359" s="71"/>
      <c r="G1359" s="71"/>
      <c r="H1359" s="71"/>
      <c r="I1359" s="71"/>
      <c r="J1359" s="71"/>
      <c r="K1359" s="71"/>
      <c r="L1359" s="89"/>
      <c r="M1359" s="89"/>
      <c r="N1359" s="71"/>
      <c r="O1359" s="71"/>
      <c r="P1359" s="71"/>
      <c r="Q1359" s="71"/>
      <c r="R1359" s="71"/>
      <c r="S1359" s="71"/>
      <c r="T1359" s="71"/>
      <c r="U1359" s="71"/>
      <c r="V1359" s="71"/>
      <c r="W1359" s="71"/>
      <c r="X1359" s="71"/>
      <c r="Y1359" s="71"/>
      <c r="Z1359" s="71"/>
      <c r="AA1359" s="71"/>
      <c r="AB1359" s="71"/>
      <c r="AC1359" s="71"/>
      <c r="AD1359" s="71"/>
      <c r="AE1359" s="71"/>
      <c r="AF1359" s="71"/>
      <c r="AG1359" s="71"/>
      <c r="AH1359" s="71"/>
      <c r="AI1359" s="71"/>
      <c r="AJ1359" s="71"/>
      <c r="AK1359" s="71"/>
      <c r="AL1359" s="26" t="str">
        <f t="shared" si="75"/>
        <v/>
      </c>
      <c r="AM1359" s="26" t="str">
        <f t="shared" si="76"/>
        <v/>
      </c>
      <c r="AN1359" s="24" t="str">
        <f t="shared" si="77"/>
        <v/>
      </c>
    </row>
    <row r="1360" spans="1:40">
      <c r="A1360" s="80">
        <v>1359</v>
      </c>
      <c r="B1360" s="92"/>
      <c r="C1360" s="89"/>
      <c r="D1360" s="89"/>
      <c r="E1360" s="89"/>
      <c r="F1360" s="89"/>
      <c r="G1360" s="89"/>
      <c r="H1360" s="89"/>
      <c r="I1360" s="89"/>
      <c r="J1360" s="89"/>
      <c r="K1360" s="89"/>
      <c r="L1360" s="89"/>
      <c r="M1360" s="89"/>
      <c r="N1360" s="89"/>
      <c r="O1360" s="89"/>
      <c r="P1360" s="89"/>
      <c r="Q1360" s="89"/>
      <c r="R1360" s="89"/>
      <c r="S1360" s="89"/>
      <c r="T1360" s="89"/>
      <c r="U1360" s="89"/>
      <c r="V1360" s="89"/>
      <c r="W1360" s="89"/>
      <c r="X1360" s="89"/>
      <c r="Y1360" s="89"/>
      <c r="Z1360" s="89"/>
      <c r="AA1360" s="89"/>
      <c r="AB1360" s="89"/>
      <c r="AC1360" s="89"/>
      <c r="AD1360" s="89"/>
      <c r="AE1360" s="89"/>
      <c r="AF1360" s="89"/>
      <c r="AG1360" s="89"/>
      <c r="AH1360" s="89"/>
      <c r="AI1360" s="71"/>
      <c r="AJ1360" s="71"/>
      <c r="AK1360" s="71"/>
      <c r="AL1360" s="26" t="str">
        <f t="shared" si="75"/>
        <v/>
      </c>
      <c r="AM1360" s="26" t="str">
        <f t="shared" si="76"/>
        <v/>
      </c>
      <c r="AN1360" s="24" t="str">
        <f t="shared" si="77"/>
        <v/>
      </c>
    </row>
    <row r="1361" spans="1:40">
      <c r="A1361" s="80">
        <v>1360</v>
      </c>
      <c r="B1361" s="92"/>
      <c r="C1361" s="89"/>
      <c r="D1361" s="89"/>
      <c r="E1361" s="89"/>
      <c r="F1361" s="89"/>
      <c r="G1361" s="89"/>
      <c r="H1361" s="89"/>
      <c r="I1361" s="89"/>
      <c r="J1361" s="89"/>
      <c r="K1361" s="89"/>
      <c r="L1361" s="89"/>
      <c r="M1361" s="89"/>
      <c r="N1361" s="89"/>
      <c r="O1361" s="89"/>
      <c r="P1361" s="89"/>
      <c r="Q1361" s="89"/>
      <c r="R1361" s="89"/>
      <c r="S1361" s="89"/>
      <c r="T1361" s="89"/>
      <c r="U1361" s="89"/>
      <c r="V1361" s="89"/>
      <c r="W1361" s="89"/>
      <c r="X1361" s="89"/>
      <c r="Y1361" s="89"/>
      <c r="Z1361" s="89"/>
      <c r="AA1361" s="89"/>
      <c r="AB1361" s="89"/>
      <c r="AC1361" s="89"/>
      <c r="AD1361" s="89"/>
      <c r="AE1361" s="89"/>
      <c r="AF1361" s="89"/>
      <c r="AG1361" s="89"/>
      <c r="AH1361" s="89"/>
      <c r="AI1361" s="71"/>
      <c r="AJ1361" s="71"/>
      <c r="AK1361" s="71"/>
      <c r="AL1361" s="26" t="str">
        <f t="shared" si="75"/>
        <v/>
      </c>
      <c r="AM1361" s="26" t="str">
        <f t="shared" si="76"/>
        <v/>
      </c>
      <c r="AN1361" s="24" t="str">
        <f t="shared" si="77"/>
        <v/>
      </c>
    </row>
    <row r="1362" spans="1:40">
      <c r="A1362" s="80">
        <v>1361</v>
      </c>
      <c r="B1362" s="92"/>
      <c r="C1362" s="89"/>
      <c r="D1362" s="89"/>
      <c r="E1362" s="89"/>
      <c r="F1362" s="89"/>
      <c r="G1362" s="89"/>
      <c r="H1362" s="89"/>
      <c r="I1362" s="89"/>
      <c r="J1362" s="89"/>
      <c r="K1362" s="89"/>
      <c r="L1362" s="89"/>
      <c r="M1362" s="89"/>
      <c r="N1362" s="89"/>
      <c r="O1362" s="89"/>
      <c r="P1362" s="89"/>
      <c r="Q1362" s="89"/>
      <c r="R1362" s="89"/>
      <c r="S1362" s="89"/>
      <c r="T1362" s="89"/>
      <c r="U1362" s="89"/>
      <c r="V1362" s="89"/>
      <c r="W1362" s="89"/>
      <c r="X1362" s="89"/>
      <c r="Y1362" s="89"/>
      <c r="Z1362" s="89"/>
      <c r="AA1362" s="89"/>
      <c r="AB1362" s="89"/>
      <c r="AC1362" s="89"/>
      <c r="AD1362" s="89"/>
      <c r="AE1362" s="89"/>
      <c r="AF1362" s="89"/>
      <c r="AG1362" s="89"/>
      <c r="AH1362" s="89"/>
      <c r="AI1362" s="71"/>
      <c r="AJ1362" s="71"/>
      <c r="AK1362" s="71"/>
      <c r="AL1362" s="26" t="str">
        <f t="shared" si="75"/>
        <v/>
      </c>
      <c r="AM1362" s="26" t="str">
        <f t="shared" si="76"/>
        <v/>
      </c>
      <c r="AN1362" s="24" t="str">
        <f t="shared" si="77"/>
        <v/>
      </c>
    </row>
    <row r="1363" spans="1:40">
      <c r="A1363" s="80">
        <v>1362</v>
      </c>
      <c r="B1363" s="92"/>
      <c r="C1363" s="89"/>
      <c r="D1363" s="89"/>
      <c r="E1363" s="89"/>
      <c r="F1363" s="89"/>
      <c r="G1363" s="89"/>
      <c r="H1363" s="89"/>
      <c r="I1363" s="89"/>
      <c r="J1363" s="89"/>
      <c r="K1363" s="89"/>
      <c r="L1363" s="89"/>
      <c r="M1363" s="89"/>
      <c r="N1363" s="89"/>
      <c r="O1363" s="89"/>
      <c r="P1363" s="89"/>
      <c r="Q1363" s="89"/>
      <c r="R1363" s="89"/>
      <c r="S1363" s="89"/>
      <c r="T1363" s="89"/>
      <c r="U1363" s="89"/>
      <c r="V1363" s="89"/>
      <c r="W1363" s="89"/>
      <c r="X1363" s="89"/>
      <c r="Y1363" s="89"/>
      <c r="Z1363" s="89"/>
      <c r="AA1363" s="89"/>
      <c r="AB1363" s="89"/>
      <c r="AC1363" s="89"/>
      <c r="AD1363" s="89"/>
      <c r="AE1363" s="89"/>
      <c r="AF1363" s="89"/>
      <c r="AG1363" s="89"/>
      <c r="AH1363" s="89"/>
      <c r="AI1363" s="71"/>
      <c r="AJ1363" s="71"/>
      <c r="AK1363" s="71"/>
      <c r="AL1363" s="26" t="str">
        <f t="shared" si="75"/>
        <v/>
      </c>
      <c r="AM1363" s="26" t="str">
        <f t="shared" si="76"/>
        <v/>
      </c>
      <c r="AN1363" s="24" t="str">
        <f t="shared" si="77"/>
        <v/>
      </c>
    </row>
    <row r="1364" spans="1:40">
      <c r="A1364" s="80">
        <v>1363</v>
      </c>
      <c r="B1364" s="92"/>
      <c r="C1364" s="89"/>
      <c r="D1364" s="89"/>
      <c r="E1364" s="89"/>
      <c r="F1364" s="89"/>
      <c r="G1364" s="89"/>
      <c r="H1364" s="89"/>
      <c r="I1364" s="89"/>
      <c r="J1364" s="89"/>
      <c r="K1364" s="89"/>
      <c r="L1364" s="89"/>
      <c r="M1364" s="89"/>
      <c r="N1364" s="89"/>
      <c r="O1364" s="89"/>
      <c r="P1364" s="89"/>
      <c r="Q1364" s="89"/>
      <c r="R1364" s="89"/>
      <c r="S1364" s="89"/>
      <c r="T1364" s="89"/>
      <c r="U1364" s="89"/>
      <c r="V1364" s="89"/>
      <c r="W1364" s="89"/>
      <c r="X1364" s="89"/>
      <c r="Y1364" s="89"/>
      <c r="Z1364" s="89"/>
      <c r="AA1364" s="89"/>
      <c r="AB1364" s="89"/>
      <c r="AC1364" s="89"/>
      <c r="AD1364" s="89"/>
      <c r="AE1364" s="89"/>
      <c r="AF1364" s="89"/>
      <c r="AG1364" s="89"/>
      <c r="AH1364" s="89"/>
      <c r="AI1364" s="71"/>
      <c r="AJ1364" s="71"/>
      <c r="AK1364" s="71"/>
      <c r="AL1364" s="26" t="str">
        <f t="shared" si="75"/>
        <v/>
      </c>
      <c r="AM1364" s="26" t="str">
        <f t="shared" si="76"/>
        <v/>
      </c>
      <c r="AN1364" s="24" t="str">
        <f t="shared" si="77"/>
        <v/>
      </c>
    </row>
    <row r="1365" spans="1:40">
      <c r="A1365" s="80">
        <v>1364</v>
      </c>
      <c r="B1365" s="92"/>
      <c r="C1365" s="89"/>
      <c r="D1365" s="89"/>
      <c r="E1365" s="89"/>
      <c r="F1365" s="89"/>
      <c r="G1365" s="89"/>
      <c r="H1365" s="89"/>
      <c r="I1365" s="89"/>
      <c r="J1365" s="89"/>
      <c r="K1365" s="89"/>
      <c r="L1365" s="89"/>
      <c r="M1365" s="89"/>
      <c r="N1365" s="89"/>
      <c r="O1365" s="89"/>
      <c r="P1365" s="89"/>
      <c r="Q1365" s="89"/>
      <c r="R1365" s="89"/>
      <c r="S1365" s="89"/>
      <c r="T1365" s="89"/>
      <c r="U1365" s="89"/>
      <c r="V1365" s="89"/>
      <c r="W1365" s="89"/>
      <c r="X1365" s="89"/>
      <c r="Y1365" s="89"/>
      <c r="Z1365" s="89"/>
      <c r="AA1365" s="89"/>
      <c r="AB1365" s="89"/>
      <c r="AC1365" s="89"/>
      <c r="AD1365" s="89"/>
      <c r="AE1365" s="89"/>
      <c r="AF1365" s="89"/>
      <c r="AG1365" s="89"/>
      <c r="AH1365" s="89"/>
      <c r="AI1365" s="71"/>
      <c r="AJ1365" s="71"/>
      <c r="AK1365" s="71"/>
      <c r="AL1365" s="26" t="str">
        <f t="shared" si="75"/>
        <v/>
      </c>
      <c r="AM1365" s="26" t="str">
        <f t="shared" si="76"/>
        <v/>
      </c>
      <c r="AN1365" s="24" t="str">
        <f t="shared" si="77"/>
        <v/>
      </c>
    </row>
    <row r="1366" spans="1:40">
      <c r="A1366" s="80">
        <v>1365</v>
      </c>
      <c r="B1366" s="92"/>
      <c r="C1366" s="89"/>
      <c r="D1366" s="89"/>
      <c r="E1366" s="89"/>
      <c r="F1366" s="89"/>
      <c r="G1366" s="89"/>
      <c r="H1366" s="89"/>
      <c r="I1366" s="89"/>
      <c r="J1366" s="89"/>
      <c r="K1366" s="89"/>
      <c r="L1366" s="89"/>
      <c r="M1366" s="89"/>
      <c r="N1366" s="89"/>
      <c r="O1366" s="89"/>
      <c r="P1366" s="89"/>
      <c r="Q1366" s="89"/>
      <c r="R1366" s="89"/>
      <c r="S1366" s="89"/>
      <c r="T1366" s="89"/>
      <c r="U1366" s="89"/>
      <c r="V1366" s="89"/>
      <c r="W1366" s="89"/>
      <c r="X1366" s="89"/>
      <c r="Y1366" s="89"/>
      <c r="Z1366" s="89"/>
      <c r="AA1366" s="89"/>
      <c r="AB1366" s="89"/>
      <c r="AC1366" s="89"/>
      <c r="AD1366" s="89"/>
      <c r="AE1366" s="89"/>
      <c r="AF1366" s="89"/>
      <c r="AG1366" s="89"/>
      <c r="AH1366" s="89"/>
      <c r="AI1366" s="71"/>
      <c r="AJ1366" s="71"/>
      <c r="AK1366" s="71"/>
      <c r="AL1366" s="26" t="str">
        <f t="shared" si="75"/>
        <v/>
      </c>
      <c r="AM1366" s="26" t="str">
        <f t="shared" si="76"/>
        <v/>
      </c>
      <c r="AN1366" s="24" t="str">
        <f t="shared" si="77"/>
        <v/>
      </c>
    </row>
    <row r="1367" spans="1:40">
      <c r="A1367" s="80">
        <v>1366</v>
      </c>
      <c r="B1367" s="92"/>
      <c r="C1367" s="89"/>
      <c r="D1367" s="89"/>
      <c r="E1367" s="89"/>
      <c r="F1367" s="89"/>
      <c r="G1367" s="89"/>
      <c r="H1367" s="89"/>
      <c r="I1367" s="89"/>
      <c r="J1367" s="89"/>
      <c r="K1367" s="89"/>
      <c r="L1367" s="89"/>
      <c r="M1367" s="89"/>
      <c r="N1367" s="89"/>
      <c r="O1367" s="89"/>
      <c r="P1367" s="89"/>
      <c r="Q1367" s="89"/>
      <c r="R1367" s="89"/>
      <c r="S1367" s="89"/>
      <c r="T1367" s="89"/>
      <c r="U1367" s="89"/>
      <c r="V1367" s="89"/>
      <c r="W1367" s="89"/>
      <c r="X1367" s="89"/>
      <c r="Y1367" s="89"/>
      <c r="Z1367" s="89"/>
      <c r="AA1367" s="89"/>
      <c r="AB1367" s="89"/>
      <c r="AC1367" s="89"/>
      <c r="AD1367" s="89"/>
      <c r="AE1367" s="89"/>
      <c r="AF1367" s="89"/>
      <c r="AG1367" s="89"/>
      <c r="AH1367" s="89"/>
      <c r="AI1367" s="71"/>
      <c r="AJ1367" s="71"/>
      <c r="AK1367" s="71"/>
      <c r="AL1367" s="26" t="str">
        <f t="shared" si="75"/>
        <v/>
      </c>
      <c r="AM1367" s="26" t="str">
        <f t="shared" si="76"/>
        <v/>
      </c>
      <c r="AN1367" s="24" t="str">
        <f t="shared" si="77"/>
        <v/>
      </c>
    </row>
    <row r="1368" spans="1:40">
      <c r="A1368" s="80">
        <v>1367</v>
      </c>
      <c r="B1368" s="92"/>
      <c r="C1368" s="89"/>
      <c r="D1368" s="89"/>
      <c r="E1368" s="89"/>
      <c r="F1368" s="89"/>
      <c r="G1368" s="89"/>
      <c r="H1368" s="89"/>
      <c r="I1368" s="89"/>
      <c r="J1368" s="89"/>
      <c r="K1368" s="89"/>
      <c r="L1368" s="89"/>
      <c r="M1368" s="89"/>
      <c r="N1368" s="89"/>
      <c r="O1368" s="89"/>
      <c r="P1368" s="89"/>
      <c r="Q1368" s="89"/>
      <c r="R1368" s="89"/>
      <c r="S1368" s="89"/>
      <c r="T1368" s="89"/>
      <c r="U1368" s="89"/>
      <c r="V1368" s="89"/>
      <c r="W1368" s="89"/>
      <c r="X1368" s="89"/>
      <c r="Y1368" s="89"/>
      <c r="Z1368" s="89"/>
      <c r="AA1368" s="89"/>
      <c r="AB1368" s="89"/>
      <c r="AC1368" s="89"/>
      <c r="AD1368" s="89"/>
      <c r="AE1368" s="89"/>
      <c r="AF1368" s="89"/>
      <c r="AG1368" s="89"/>
      <c r="AH1368" s="89"/>
      <c r="AI1368" s="71"/>
      <c r="AJ1368" s="71"/>
      <c r="AK1368" s="71"/>
      <c r="AL1368" s="26" t="str">
        <f t="shared" si="75"/>
        <v/>
      </c>
      <c r="AM1368" s="26" t="str">
        <f t="shared" si="76"/>
        <v/>
      </c>
      <c r="AN1368" s="24" t="str">
        <f t="shared" si="77"/>
        <v/>
      </c>
    </row>
    <row r="1369" spans="1:40">
      <c r="A1369" s="80">
        <v>1368</v>
      </c>
      <c r="B1369" s="92"/>
      <c r="C1369" s="89"/>
      <c r="D1369" s="89"/>
      <c r="E1369" s="89"/>
      <c r="F1369" s="89"/>
      <c r="G1369" s="89"/>
      <c r="H1369" s="89"/>
      <c r="I1369" s="89"/>
      <c r="J1369" s="89"/>
      <c r="K1369" s="89"/>
      <c r="L1369" s="89"/>
      <c r="M1369" s="89"/>
      <c r="N1369" s="89"/>
      <c r="O1369" s="89"/>
      <c r="P1369" s="89"/>
      <c r="Q1369" s="89"/>
      <c r="R1369" s="89"/>
      <c r="S1369" s="89"/>
      <c r="T1369" s="89"/>
      <c r="U1369" s="89"/>
      <c r="V1369" s="89"/>
      <c r="W1369" s="89"/>
      <c r="X1369" s="89"/>
      <c r="Y1369" s="89"/>
      <c r="Z1369" s="89"/>
      <c r="AA1369" s="89"/>
      <c r="AB1369" s="89"/>
      <c r="AC1369" s="89"/>
      <c r="AD1369" s="89"/>
      <c r="AE1369" s="89"/>
      <c r="AF1369" s="89"/>
      <c r="AG1369" s="89"/>
      <c r="AH1369" s="89"/>
      <c r="AI1369" s="71"/>
      <c r="AJ1369" s="71"/>
      <c r="AK1369" s="71"/>
      <c r="AL1369" s="26" t="str">
        <f t="shared" si="75"/>
        <v/>
      </c>
      <c r="AM1369" s="26" t="str">
        <f t="shared" si="76"/>
        <v/>
      </c>
      <c r="AN1369" s="24" t="str">
        <f t="shared" si="77"/>
        <v/>
      </c>
    </row>
    <row r="1370" spans="1:40">
      <c r="A1370" s="80">
        <v>1369</v>
      </c>
      <c r="B1370" s="71"/>
      <c r="C1370" s="89"/>
      <c r="D1370" s="89"/>
      <c r="E1370" s="89"/>
      <c r="F1370" s="89"/>
      <c r="G1370" s="89"/>
      <c r="H1370" s="89"/>
      <c r="I1370" s="89"/>
      <c r="J1370" s="89"/>
      <c r="K1370" s="89"/>
      <c r="L1370" s="89"/>
      <c r="M1370" s="89"/>
      <c r="N1370" s="89"/>
      <c r="O1370" s="89"/>
      <c r="P1370" s="89"/>
      <c r="Q1370" s="89"/>
      <c r="R1370" s="89"/>
      <c r="S1370" s="89"/>
      <c r="T1370" s="89"/>
      <c r="U1370" s="89"/>
      <c r="V1370" s="89"/>
      <c r="W1370" s="89"/>
      <c r="X1370" s="89"/>
      <c r="Y1370" s="89"/>
      <c r="Z1370" s="89"/>
      <c r="AA1370" s="89"/>
      <c r="AB1370" s="89"/>
      <c r="AC1370" s="89"/>
      <c r="AD1370" s="89"/>
      <c r="AE1370" s="89"/>
      <c r="AF1370" s="89"/>
      <c r="AG1370" s="89"/>
      <c r="AH1370" s="89"/>
      <c r="AI1370" s="71"/>
      <c r="AJ1370" s="71"/>
      <c r="AK1370" s="71"/>
      <c r="AL1370" s="26" t="str">
        <f t="shared" si="75"/>
        <v/>
      </c>
      <c r="AM1370" s="26" t="str">
        <f t="shared" si="76"/>
        <v/>
      </c>
      <c r="AN1370" s="24" t="str">
        <f t="shared" si="77"/>
        <v/>
      </c>
    </row>
    <row r="1371" spans="1:40">
      <c r="A1371" s="80">
        <v>1370</v>
      </c>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c r="X1371" s="89"/>
      <c r="Y1371" s="89"/>
      <c r="Z1371" s="89"/>
      <c r="AA1371" s="89"/>
      <c r="AB1371" s="89"/>
      <c r="AC1371" s="89"/>
      <c r="AD1371" s="89"/>
      <c r="AE1371" s="89"/>
      <c r="AF1371" s="89"/>
      <c r="AG1371" s="89"/>
      <c r="AH1371" s="89"/>
      <c r="AI1371" s="71"/>
      <c r="AJ1371" s="71"/>
      <c r="AK1371" s="71"/>
      <c r="AL1371" s="26" t="str">
        <f t="shared" si="75"/>
        <v/>
      </c>
      <c r="AM1371" s="26" t="str">
        <f t="shared" si="76"/>
        <v/>
      </c>
      <c r="AN1371" s="24" t="str">
        <f t="shared" si="77"/>
        <v/>
      </c>
    </row>
    <row r="1372" spans="1:40">
      <c r="A1372" s="80">
        <v>1371</v>
      </c>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c r="X1372" s="89"/>
      <c r="Y1372" s="89"/>
      <c r="Z1372" s="89"/>
      <c r="AA1372" s="89"/>
      <c r="AB1372" s="89"/>
      <c r="AC1372" s="89"/>
      <c r="AD1372" s="89"/>
      <c r="AE1372" s="89"/>
      <c r="AF1372" s="89"/>
      <c r="AG1372" s="89"/>
      <c r="AH1372" s="89"/>
      <c r="AI1372" s="71"/>
      <c r="AJ1372" s="71"/>
      <c r="AK1372" s="71"/>
      <c r="AL1372" s="26" t="str">
        <f t="shared" si="75"/>
        <v/>
      </c>
      <c r="AM1372" s="26" t="str">
        <f t="shared" si="76"/>
        <v/>
      </c>
      <c r="AN1372" s="24" t="str">
        <f t="shared" si="77"/>
        <v/>
      </c>
    </row>
    <row r="1373" spans="1:40">
      <c r="A1373" s="80">
        <v>1372</v>
      </c>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c r="X1373" s="89"/>
      <c r="Y1373" s="89"/>
      <c r="Z1373" s="89"/>
      <c r="AA1373" s="89"/>
      <c r="AB1373" s="89"/>
      <c r="AC1373" s="89"/>
      <c r="AD1373" s="89"/>
      <c r="AE1373" s="89"/>
      <c r="AF1373" s="89"/>
      <c r="AG1373" s="89"/>
      <c r="AH1373" s="89"/>
      <c r="AI1373" s="71"/>
      <c r="AJ1373" s="71"/>
      <c r="AK1373" s="71"/>
      <c r="AL1373" s="26" t="str">
        <f t="shared" si="75"/>
        <v/>
      </c>
      <c r="AM1373" s="26" t="str">
        <f t="shared" si="76"/>
        <v/>
      </c>
      <c r="AN1373" s="24" t="str">
        <f t="shared" si="77"/>
        <v/>
      </c>
    </row>
    <row r="1374" spans="1:40">
      <c r="A1374" s="80">
        <v>1373</v>
      </c>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c r="X1374" s="89"/>
      <c r="Y1374" s="89"/>
      <c r="Z1374" s="89"/>
      <c r="AA1374" s="89"/>
      <c r="AB1374" s="89"/>
      <c r="AC1374" s="89"/>
      <c r="AD1374" s="89"/>
      <c r="AE1374" s="89"/>
      <c r="AF1374" s="89"/>
      <c r="AG1374" s="89"/>
      <c r="AH1374" s="89"/>
      <c r="AI1374" s="71"/>
      <c r="AJ1374" s="71"/>
      <c r="AK1374" s="71"/>
      <c r="AL1374" s="26" t="str">
        <f t="shared" si="75"/>
        <v/>
      </c>
      <c r="AM1374" s="26" t="str">
        <f t="shared" si="76"/>
        <v/>
      </c>
      <c r="AN1374" s="24" t="str">
        <f t="shared" si="77"/>
        <v/>
      </c>
    </row>
    <row r="1375" spans="1:40">
      <c r="A1375" s="80">
        <v>1374</v>
      </c>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c r="X1375" s="89"/>
      <c r="Y1375" s="89"/>
      <c r="Z1375" s="89"/>
      <c r="AA1375" s="89"/>
      <c r="AB1375" s="89"/>
      <c r="AC1375" s="89"/>
      <c r="AD1375" s="89"/>
      <c r="AE1375" s="89"/>
      <c r="AF1375" s="89"/>
      <c r="AG1375" s="89"/>
      <c r="AH1375" s="89"/>
      <c r="AI1375" s="71"/>
      <c r="AJ1375" s="71"/>
      <c r="AK1375" s="71"/>
      <c r="AL1375" s="26" t="str">
        <f t="shared" si="75"/>
        <v/>
      </c>
      <c r="AM1375" s="26" t="str">
        <f t="shared" si="76"/>
        <v/>
      </c>
      <c r="AN1375" s="24" t="str">
        <f t="shared" si="77"/>
        <v/>
      </c>
    </row>
    <row r="1376" spans="1:40">
      <c r="A1376" s="80">
        <v>1375</v>
      </c>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c r="X1376" s="89"/>
      <c r="Y1376" s="89"/>
      <c r="Z1376" s="89"/>
      <c r="AA1376" s="89"/>
      <c r="AB1376" s="89"/>
      <c r="AC1376" s="89"/>
      <c r="AD1376" s="89"/>
      <c r="AE1376" s="89"/>
      <c r="AF1376" s="89"/>
      <c r="AG1376" s="89"/>
      <c r="AH1376" s="89"/>
      <c r="AI1376" s="71"/>
      <c r="AJ1376" s="71"/>
      <c r="AK1376" s="71"/>
      <c r="AL1376" s="26" t="str">
        <f t="shared" si="75"/>
        <v/>
      </c>
      <c r="AM1376" s="26" t="str">
        <f t="shared" si="76"/>
        <v/>
      </c>
      <c r="AN1376" s="24" t="str">
        <f t="shared" si="77"/>
        <v/>
      </c>
    </row>
    <row r="1377" spans="1:40">
      <c r="A1377" s="80">
        <v>1376</v>
      </c>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c r="X1377" s="89"/>
      <c r="Y1377" s="89"/>
      <c r="Z1377" s="89"/>
      <c r="AA1377" s="89"/>
      <c r="AB1377" s="89"/>
      <c r="AC1377" s="89"/>
      <c r="AD1377" s="89"/>
      <c r="AE1377" s="89"/>
      <c r="AF1377" s="89"/>
      <c r="AG1377" s="89"/>
      <c r="AH1377" s="89"/>
      <c r="AI1377" s="71"/>
      <c r="AJ1377" s="71"/>
      <c r="AK1377" s="71"/>
      <c r="AL1377" s="26" t="str">
        <f t="shared" si="75"/>
        <v/>
      </c>
      <c r="AM1377" s="26" t="str">
        <f t="shared" si="76"/>
        <v/>
      </c>
      <c r="AN1377" s="24" t="str">
        <f t="shared" si="77"/>
        <v/>
      </c>
    </row>
    <row r="1378" spans="1:40">
      <c r="A1378" s="80">
        <v>1377</v>
      </c>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c r="X1378" s="89"/>
      <c r="Y1378" s="89"/>
      <c r="Z1378" s="89"/>
      <c r="AA1378" s="89"/>
      <c r="AB1378" s="89"/>
      <c r="AC1378" s="89"/>
      <c r="AD1378" s="89"/>
      <c r="AE1378" s="89"/>
      <c r="AF1378" s="89"/>
      <c r="AG1378" s="89"/>
      <c r="AH1378" s="89"/>
      <c r="AI1378" s="71"/>
      <c r="AJ1378" s="71"/>
      <c r="AK1378" s="71"/>
      <c r="AL1378" s="26" t="str">
        <f t="shared" si="75"/>
        <v/>
      </c>
      <c r="AM1378" s="26" t="str">
        <f t="shared" si="76"/>
        <v/>
      </c>
      <c r="AN1378" s="24" t="str">
        <f t="shared" si="77"/>
        <v/>
      </c>
    </row>
    <row r="1379" spans="1:40">
      <c r="A1379" s="80">
        <v>1378</v>
      </c>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c r="X1379" s="89"/>
      <c r="Y1379" s="89"/>
      <c r="Z1379" s="89"/>
      <c r="AA1379" s="89"/>
      <c r="AB1379" s="89"/>
      <c r="AC1379" s="89"/>
      <c r="AD1379" s="89"/>
      <c r="AE1379" s="89"/>
      <c r="AF1379" s="89"/>
      <c r="AG1379" s="89"/>
      <c r="AH1379" s="89"/>
      <c r="AI1379" s="71"/>
      <c r="AJ1379" s="71"/>
      <c r="AK1379" s="71"/>
      <c r="AL1379" s="26" t="str">
        <f t="shared" si="75"/>
        <v/>
      </c>
      <c r="AM1379" s="26" t="str">
        <f t="shared" si="76"/>
        <v/>
      </c>
      <c r="AN1379" s="24" t="str">
        <f t="shared" si="77"/>
        <v/>
      </c>
    </row>
    <row r="1380" spans="1:40">
      <c r="A1380" s="80">
        <v>1379</v>
      </c>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c r="X1380" s="89"/>
      <c r="Y1380" s="89"/>
      <c r="Z1380" s="89"/>
      <c r="AA1380" s="89"/>
      <c r="AB1380" s="89"/>
      <c r="AC1380" s="89"/>
      <c r="AD1380" s="89"/>
      <c r="AE1380" s="89"/>
      <c r="AF1380" s="89"/>
      <c r="AG1380" s="89"/>
      <c r="AH1380" s="89"/>
      <c r="AI1380" s="71"/>
      <c r="AJ1380" s="71"/>
      <c r="AK1380" s="71"/>
      <c r="AL1380" s="26" t="str">
        <f t="shared" si="75"/>
        <v/>
      </c>
      <c r="AM1380" s="26" t="str">
        <f t="shared" si="76"/>
        <v/>
      </c>
      <c r="AN1380" s="24" t="str">
        <f t="shared" si="77"/>
        <v/>
      </c>
    </row>
    <row r="1381" spans="1:40">
      <c r="A1381" s="80">
        <v>1380</v>
      </c>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c r="X1381" s="89"/>
      <c r="Y1381" s="89"/>
      <c r="Z1381" s="89"/>
      <c r="AA1381" s="89"/>
      <c r="AB1381" s="89"/>
      <c r="AC1381" s="89"/>
      <c r="AD1381" s="89"/>
      <c r="AE1381" s="89"/>
      <c r="AF1381" s="89"/>
      <c r="AG1381" s="89"/>
      <c r="AH1381" s="89"/>
      <c r="AI1381" s="71"/>
      <c r="AJ1381" s="71"/>
      <c r="AK1381" s="71"/>
      <c r="AL1381" s="26" t="str">
        <f t="shared" si="75"/>
        <v/>
      </c>
      <c r="AM1381" s="26" t="str">
        <f t="shared" si="76"/>
        <v/>
      </c>
      <c r="AN1381" s="24" t="str">
        <f t="shared" si="77"/>
        <v/>
      </c>
    </row>
    <row r="1382" spans="1:40">
      <c r="A1382" s="80">
        <v>1381</v>
      </c>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c r="X1382" s="89"/>
      <c r="Y1382" s="89"/>
      <c r="Z1382" s="89"/>
      <c r="AA1382" s="89"/>
      <c r="AB1382" s="89"/>
      <c r="AC1382" s="89"/>
      <c r="AD1382" s="89"/>
      <c r="AE1382" s="89"/>
      <c r="AF1382" s="89"/>
      <c r="AG1382" s="89"/>
      <c r="AH1382" s="89"/>
      <c r="AI1382" s="71"/>
      <c r="AJ1382" s="71"/>
      <c r="AK1382" s="71"/>
      <c r="AL1382" s="26" t="str">
        <f t="shared" si="75"/>
        <v/>
      </c>
      <c r="AM1382" s="26" t="str">
        <f t="shared" si="76"/>
        <v/>
      </c>
      <c r="AN1382" s="24" t="str">
        <f t="shared" si="77"/>
        <v/>
      </c>
    </row>
    <row r="1383" spans="1:40">
      <c r="A1383" s="80">
        <v>1382</v>
      </c>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c r="X1383" s="89"/>
      <c r="Y1383" s="89"/>
      <c r="Z1383" s="89"/>
      <c r="AA1383" s="89"/>
      <c r="AB1383" s="89"/>
      <c r="AC1383" s="89"/>
      <c r="AD1383" s="89"/>
      <c r="AE1383" s="89"/>
      <c r="AF1383" s="89"/>
      <c r="AG1383" s="89"/>
      <c r="AH1383" s="89"/>
      <c r="AI1383" s="71"/>
      <c r="AJ1383" s="71"/>
      <c r="AK1383" s="71"/>
      <c r="AL1383" s="26" t="str">
        <f t="shared" si="75"/>
        <v/>
      </c>
      <c r="AM1383" s="26" t="str">
        <f t="shared" si="76"/>
        <v/>
      </c>
      <c r="AN1383" s="24" t="str">
        <f t="shared" si="77"/>
        <v/>
      </c>
    </row>
    <row r="1384" spans="1:40">
      <c r="A1384" s="80">
        <v>1383</v>
      </c>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c r="X1384" s="89"/>
      <c r="Y1384" s="89"/>
      <c r="Z1384" s="89"/>
      <c r="AA1384" s="89"/>
      <c r="AB1384" s="89"/>
      <c r="AC1384" s="89"/>
      <c r="AD1384" s="89"/>
      <c r="AE1384" s="89"/>
      <c r="AF1384" s="89"/>
      <c r="AG1384" s="89"/>
      <c r="AH1384" s="89"/>
      <c r="AI1384" s="71"/>
      <c r="AJ1384" s="71"/>
      <c r="AK1384" s="71"/>
      <c r="AL1384" s="26" t="str">
        <f t="shared" si="75"/>
        <v/>
      </c>
      <c r="AM1384" s="26" t="str">
        <f t="shared" si="76"/>
        <v/>
      </c>
      <c r="AN1384" s="24" t="str">
        <f t="shared" si="77"/>
        <v/>
      </c>
    </row>
    <row r="1385" spans="1:40">
      <c r="A1385" s="80">
        <v>1384</v>
      </c>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c r="X1385" s="89"/>
      <c r="Y1385" s="89"/>
      <c r="Z1385" s="89"/>
      <c r="AA1385" s="89"/>
      <c r="AB1385" s="89"/>
      <c r="AC1385" s="89"/>
      <c r="AD1385" s="89"/>
      <c r="AE1385" s="89"/>
      <c r="AF1385" s="89"/>
      <c r="AG1385" s="89"/>
      <c r="AH1385" s="89"/>
      <c r="AI1385" s="71"/>
      <c r="AJ1385" s="71"/>
      <c r="AK1385" s="71"/>
      <c r="AL1385" s="26" t="str">
        <f t="shared" si="75"/>
        <v/>
      </c>
      <c r="AM1385" s="26" t="str">
        <f t="shared" si="76"/>
        <v/>
      </c>
      <c r="AN1385" s="24" t="str">
        <f t="shared" si="77"/>
        <v/>
      </c>
    </row>
    <row r="1386" spans="1:40">
      <c r="A1386" s="80">
        <v>1385</v>
      </c>
      <c r="B1386" s="92"/>
      <c r="C1386" s="89"/>
      <c r="D1386" s="89"/>
      <c r="E1386" s="89"/>
      <c r="F1386" s="89"/>
      <c r="G1386" s="89"/>
      <c r="H1386" s="89"/>
      <c r="I1386" s="89"/>
      <c r="J1386" s="89"/>
      <c r="K1386" s="89"/>
      <c r="L1386" s="89"/>
      <c r="M1386" s="89"/>
      <c r="N1386" s="89"/>
      <c r="O1386" s="89"/>
      <c r="P1386" s="89"/>
      <c r="Q1386" s="89"/>
      <c r="R1386" s="89"/>
      <c r="S1386" s="89"/>
      <c r="T1386" s="89"/>
      <c r="U1386" s="89"/>
      <c r="V1386" s="89"/>
      <c r="W1386" s="89"/>
      <c r="X1386" s="89"/>
      <c r="Y1386" s="89"/>
      <c r="Z1386" s="89"/>
      <c r="AA1386" s="89"/>
      <c r="AB1386" s="89"/>
      <c r="AC1386" s="89"/>
      <c r="AD1386" s="89"/>
      <c r="AE1386" s="89"/>
      <c r="AF1386" s="89"/>
      <c r="AG1386" s="89"/>
      <c r="AH1386" s="89"/>
      <c r="AI1386" s="71"/>
      <c r="AJ1386" s="71"/>
      <c r="AK1386" s="71"/>
      <c r="AL1386" s="26" t="str">
        <f t="shared" si="75"/>
        <v/>
      </c>
      <c r="AM1386" s="26" t="str">
        <f t="shared" si="76"/>
        <v/>
      </c>
      <c r="AN1386" s="24" t="str">
        <f t="shared" si="77"/>
        <v/>
      </c>
    </row>
    <row r="1387" spans="1:40">
      <c r="A1387" s="80">
        <v>1386</v>
      </c>
      <c r="B1387" s="92"/>
      <c r="C1387" s="89"/>
      <c r="D1387" s="89"/>
      <c r="E1387" s="89"/>
      <c r="F1387" s="89"/>
      <c r="G1387" s="89"/>
      <c r="H1387" s="89"/>
      <c r="I1387" s="89"/>
      <c r="J1387" s="89"/>
      <c r="K1387" s="89"/>
      <c r="L1387" s="89"/>
      <c r="M1387" s="89"/>
      <c r="N1387" s="89"/>
      <c r="O1387" s="89"/>
      <c r="P1387" s="89"/>
      <c r="Q1387" s="89"/>
      <c r="R1387" s="89"/>
      <c r="S1387" s="89"/>
      <c r="T1387" s="89"/>
      <c r="U1387" s="89"/>
      <c r="V1387" s="89"/>
      <c r="W1387" s="89"/>
      <c r="X1387" s="89"/>
      <c r="Y1387" s="89"/>
      <c r="Z1387" s="89"/>
      <c r="AA1387" s="89"/>
      <c r="AB1387" s="89"/>
      <c r="AC1387" s="89"/>
      <c r="AD1387" s="89"/>
      <c r="AE1387" s="89"/>
      <c r="AF1387" s="89"/>
      <c r="AG1387" s="89"/>
      <c r="AH1387" s="89"/>
      <c r="AI1387" s="71"/>
      <c r="AJ1387" s="71"/>
      <c r="AK1387" s="71"/>
      <c r="AL1387" s="26" t="str">
        <f t="shared" si="75"/>
        <v/>
      </c>
      <c r="AM1387" s="26" t="str">
        <f t="shared" si="76"/>
        <v/>
      </c>
      <c r="AN1387" s="24" t="str">
        <f t="shared" si="77"/>
        <v/>
      </c>
    </row>
    <row r="1388" spans="1:40">
      <c r="A1388" s="80">
        <v>1387</v>
      </c>
      <c r="B1388" s="92"/>
      <c r="C1388" s="89"/>
      <c r="D1388" s="89"/>
      <c r="E1388" s="89"/>
      <c r="F1388" s="89"/>
      <c r="G1388" s="89"/>
      <c r="H1388" s="89"/>
      <c r="I1388" s="89"/>
      <c r="J1388" s="89"/>
      <c r="K1388" s="89"/>
      <c r="L1388" s="89"/>
      <c r="M1388" s="89"/>
      <c r="N1388" s="89"/>
      <c r="O1388" s="89"/>
      <c r="P1388" s="89"/>
      <c r="Q1388" s="89"/>
      <c r="R1388" s="89"/>
      <c r="S1388" s="89"/>
      <c r="T1388" s="89"/>
      <c r="U1388" s="89"/>
      <c r="V1388" s="89"/>
      <c r="W1388" s="89"/>
      <c r="X1388" s="89"/>
      <c r="Y1388" s="89"/>
      <c r="Z1388" s="89"/>
      <c r="AA1388" s="89"/>
      <c r="AB1388" s="89"/>
      <c r="AC1388" s="89"/>
      <c r="AD1388" s="89"/>
      <c r="AE1388" s="89"/>
      <c r="AF1388" s="89"/>
      <c r="AG1388" s="89"/>
      <c r="AH1388" s="89"/>
      <c r="AI1388" s="71"/>
      <c r="AJ1388" s="71"/>
      <c r="AK1388" s="71"/>
      <c r="AL1388" s="26" t="str">
        <f t="shared" si="75"/>
        <v/>
      </c>
      <c r="AM1388" s="26" t="str">
        <f t="shared" si="76"/>
        <v/>
      </c>
      <c r="AN1388" s="24" t="str">
        <f t="shared" si="77"/>
        <v/>
      </c>
    </row>
    <row r="1389" spans="1:40">
      <c r="A1389" s="80">
        <v>1388</v>
      </c>
      <c r="B1389" s="92"/>
      <c r="C1389" s="89"/>
      <c r="D1389" s="89"/>
      <c r="E1389" s="89"/>
      <c r="F1389" s="89"/>
      <c r="G1389" s="89"/>
      <c r="H1389" s="89"/>
      <c r="I1389" s="89"/>
      <c r="J1389" s="89"/>
      <c r="K1389" s="89"/>
      <c r="L1389" s="89"/>
      <c r="M1389" s="89"/>
      <c r="N1389" s="89"/>
      <c r="O1389" s="89"/>
      <c r="P1389" s="89"/>
      <c r="Q1389" s="89"/>
      <c r="R1389" s="89"/>
      <c r="S1389" s="89"/>
      <c r="T1389" s="89"/>
      <c r="U1389" s="89"/>
      <c r="V1389" s="89"/>
      <c r="W1389" s="89"/>
      <c r="X1389" s="89"/>
      <c r="Y1389" s="89"/>
      <c r="Z1389" s="89"/>
      <c r="AA1389" s="89"/>
      <c r="AB1389" s="89"/>
      <c r="AC1389" s="89"/>
      <c r="AD1389" s="89"/>
      <c r="AE1389" s="89"/>
      <c r="AF1389" s="89"/>
      <c r="AG1389" s="89"/>
      <c r="AH1389" s="89"/>
      <c r="AI1389" s="71"/>
      <c r="AJ1389" s="71"/>
      <c r="AK1389" s="71"/>
      <c r="AL1389" s="26" t="str">
        <f t="shared" si="75"/>
        <v/>
      </c>
      <c r="AM1389" s="26" t="str">
        <f t="shared" si="76"/>
        <v/>
      </c>
      <c r="AN1389" s="24" t="str">
        <f t="shared" si="77"/>
        <v/>
      </c>
    </row>
    <row r="1390" spans="1:40">
      <c r="A1390" s="80">
        <v>1389</v>
      </c>
      <c r="B1390" s="92"/>
      <c r="C1390" s="89"/>
      <c r="D1390" s="89"/>
      <c r="E1390" s="89"/>
      <c r="F1390" s="89"/>
      <c r="G1390" s="89"/>
      <c r="H1390" s="89"/>
      <c r="I1390" s="89"/>
      <c r="J1390" s="89"/>
      <c r="K1390" s="89"/>
      <c r="L1390" s="89"/>
      <c r="M1390" s="89"/>
      <c r="N1390" s="89"/>
      <c r="O1390" s="89"/>
      <c r="P1390" s="89"/>
      <c r="Q1390" s="89"/>
      <c r="R1390" s="89"/>
      <c r="S1390" s="89"/>
      <c r="T1390" s="89"/>
      <c r="U1390" s="89"/>
      <c r="V1390" s="89"/>
      <c r="W1390" s="89"/>
      <c r="X1390" s="89"/>
      <c r="Y1390" s="89"/>
      <c r="Z1390" s="89"/>
      <c r="AA1390" s="89"/>
      <c r="AB1390" s="89"/>
      <c r="AC1390" s="89"/>
      <c r="AD1390" s="89"/>
      <c r="AE1390" s="89"/>
      <c r="AF1390" s="89"/>
      <c r="AG1390" s="89"/>
      <c r="AH1390" s="89"/>
      <c r="AI1390" s="71"/>
      <c r="AJ1390" s="71"/>
      <c r="AK1390" s="71"/>
      <c r="AL1390" s="26" t="str">
        <f t="shared" si="75"/>
        <v/>
      </c>
      <c r="AM1390" s="26" t="str">
        <f t="shared" si="76"/>
        <v/>
      </c>
      <c r="AN1390" s="24" t="str">
        <f t="shared" si="77"/>
        <v/>
      </c>
    </row>
    <row r="1391" spans="1:40">
      <c r="A1391" s="80">
        <v>1390</v>
      </c>
      <c r="B1391" s="92"/>
      <c r="C1391" s="89"/>
      <c r="D1391" s="89"/>
      <c r="E1391" s="89"/>
      <c r="F1391" s="89"/>
      <c r="G1391" s="89"/>
      <c r="H1391" s="89"/>
      <c r="I1391" s="89"/>
      <c r="J1391" s="89"/>
      <c r="K1391" s="89"/>
      <c r="L1391" s="89"/>
      <c r="M1391" s="89"/>
      <c r="N1391" s="89"/>
      <c r="O1391" s="89"/>
      <c r="P1391" s="89"/>
      <c r="Q1391" s="89"/>
      <c r="R1391" s="89"/>
      <c r="S1391" s="89"/>
      <c r="T1391" s="89"/>
      <c r="U1391" s="89"/>
      <c r="V1391" s="89"/>
      <c r="W1391" s="89"/>
      <c r="X1391" s="89"/>
      <c r="Y1391" s="89"/>
      <c r="Z1391" s="89"/>
      <c r="AA1391" s="89"/>
      <c r="AB1391" s="89"/>
      <c r="AC1391" s="89"/>
      <c r="AD1391" s="89"/>
      <c r="AE1391" s="89"/>
      <c r="AF1391" s="89"/>
      <c r="AG1391" s="89"/>
      <c r="AH1391" s="89"/>
      <c r="AI1391" s="71"/>
      <c r="AJ1391" s="71"/>
      <c r="AK1391" s="71"/>
      <c r="AL1391" s="26" t="str">
        <f t="shared" si="75"/>
        <v/>
      </c>
      <c r="AM1391" s="26" t="str">
        <f t="shared" si="76"/>
        <v/>
      </c>
      <c r="AN1391" s="24" t="str">
        <f t="shared" si="77"/>
        <v/>
      </c>
    </row>
    <row r="1392" spans="1:40">
      <c r="A1392" s="80">
        <v>1391</v>
      </c>
      <c r="B1392" s="92"/>
      <c r="C1392" s="89"/>
      <c r="D1392" s="89"/>
      <c r="E1392" s="89"/>
      <c r="F1392" s="89"/>
      <c r="G1392" s="89"/>
      <c r="H1392" s="89"/>
      <c r="I1392" s="89"/>
      <c r="J1392" s="89"/>
      <c r="K1392" s="89"/>
      <c r="L1392" s="89"/>
      <c r="M1392" s="89"/>
      <c r="N1392" s="89"/>
      <c r="O1392" s="89"/>
      <c r="P1392" s="89"/>
      <c r="Q1392" s="89"/>
      <c r="R1392" s="89"/>
      <c r="S1392" s="89"/>
      <c r="T1392" s="89"/>
      <c r="U1392" s="89"/>
      <c r="V1392" s="89"/>
      <c r="W1392" s="89"/>
      <c r="X1392" s="89"/>
      <c r="Y1392" s="89"/>
      <c r="Z1392" s="89"/>
      <c r="AA1392" s="89"/>
      <c r="AB1392" s="89"/>
      <c r="AC1392" s="89"/>
      <c r="AD1392" s="89"/>
      <c r="AE1392" s="89"/>
      <c r="AF1392" s="89"/>
      <c r="AG1392" s="89"/>
      <c r="AH1392" s="89"/>
      <c r="AI1392" s="71"/>
      <c r="AJ1392" s="71"/>
      <c r="AK1392" s="71"/>
      <c r="AL1392" s="26" t="str">
        <f t="shared" si="75"/>
        <v/>
      </c>
      <c r="AM1392" s="26" t="str">
        <f t="shared" si="76"/>
        <v/>
      </c>
      <c r="AN1392" s="24" t="str">
        <f t="shared" si="77"/>
        <v/>
      </c>
    </row>
    <row r="1393" spans="1:40">
      <c r="A1393" s="80">
        <v>1392</v>
      </c>
      <c r="B1393" s="92"/>
      <c r="C1393" s="89"/>
      <c r="D1393" s="89"/>
      <c r="E1393" s="89"/>
      <c r="F1393" s="89"/>
      <c r="G1393" s="89"/>
      <c r="H1393" s="89"/>
      <c r="I1393" s="89"/>
      <c r="J1393" s="89"/>
      <c r="K1393" s="89"/>
      <c r="L1393" s="89"/>
      <c r="M1393" s="89"/>
      <c r="N1393" s="89"/>
      <c r="O1393" s="89"/>
      <c r="P1393" s="89"/>
      <c r="Q1393" s="89"/>
      <c r="R1393" s="89"/>
      <c r="S1393" s="89"/>
      <c r="T1393" s="89"/>
      <c r="U1393" s="89"/>
      <c r="V1393" s="89"/>
      <c r="W1393" s="89"/>
      <c r="X1393" s="89"/>
      <c r="Y1393" s="89"/>
      <c r="Z1393" s="89"/>
      <c r="AA1393" s="89"/>
      <c r="AB1393" s="89"/>
      <c r="AC1393" s="89"/>
      <c r="AD1393" s="89"/>
      <c r="AE1393" s="89"/>
      <c r="AF1393" s="89"/>
      <c r="AG1393" s="89"/>
      <c r="AH1393" s="89"/>
      <c r="AI1393" s="71"/>
      <c r="AJ1393" s="71"/>
      <c r="AK1393" s="71"/>
      <c r="AL1393" s="26" t="str">
        <f t="shared" si="75"/>
        <v/>
      </c>
      <c r="AM1393" s="26" t="str">
        <f t="shared" si="76"/>
        <v/>
      </c>
      <c r="AN1393" s="24" t="str">
        <f t="shared" si="77"/>
        <v/>
      </c>
    </row>
    <row r="1394" spans="1:40">
      <c r="A1394" s="80">
        <v>1393</v>
      </c>
      <c r="B1394" s="92"/>
      <c r="C1394" s="89"/>
      <c r="D1394" s="89"/>
      <c r="E1394" s="89"/>
      <c r="F1394" s="89"/>
      <c r="G1394" s="89"/>
      <c r="H1394" s="89"/>
      <c r="I1394" s="89"/>
      <c r="J1394" s="89"/>
      <c r="K1394" s="89"/>
      <c r="L1394" s="89"/>
      <c r="M1394" s="89"/>
      <c r="N1394" s="89"/>
      <c r="O1394" s="89"/>
      <c r="P1394" s="89"/>
      <c r="Q1394" s="89"/>
      <c r="R1394" s="89"/>
      <c r="S1394" s="89"/>
      <c r="T1394" s="89"/>
      <c r="U1394" s="89"/>
      <c r="V1394" s="89"/>
      <c r="W1394" s="89"/>
      <c r="X1394" s="89"/>
      <c r="Y1394" s="89"/>
      <c r="Z1394" s="89"/>
      <c r="AA1394" s="89"/>
      <c r="AB1394" s="89"/>
      <c r="AC1394" s="89"/>
      <c r="AD1394" s="89"/>
      <c r="AE1394" s="89"/>
      <c r="AF1394" s="89"/>
      <c r="AG1394" s="89"/>
      <c r="AH1394" s="89"/>
      <c r="AI1394" s="71"/>
      <c r="AJ1394" s="71"/>
      <c r="AK1394" s="71"/>
      <c r="AL1394" s="26" t="str">
        <f t="shared" si="75"/>
        <v/>
      </c>
      <c r="AM1394" s="26" t="str">
        <f t="shared" si="76"/>
        <v/>
      </c>
      <c r="AN1394" s="24" t="str">
        <f t="shared" si="77"/>
        <v/>
      </c>
    </row>
    <row r="1395" spans="1:40">
      <c r="A1395" s="80">
        <v>1394</v>
      </c>
      <c r="B1395" s="92"/>
      <c r="C1395" s="89"/>
      <c r="D1395" s="89"/>
      <c r="E1395" s="89"/>
      <c r="F1395" s="89"/>
      <c r="G1395" s="89"/>
      <c r="H1395" s="89"/>
      <c r="I1395" s="89"/>
      <c r="J1395" s="89"/>
      <c r="K1395" s="89"/>
      <c r="L1395" s="89"/>
      <c r="M1395" s="89"/>
      <c r="N1395" s="89"/>
      <c r="O1395" s="89"/>
      <c r="P1395" s="89"/>
      <c r="Q1395" s="89"/>
      <c r="R1395" s="89"/>
      <c r="S1395" s="89"/>
      <c r="T1395" s="89"/>
      <c r="U1395" s="89"/>
      <c r="V1395" s="89"/>
      <c r="W1395" s="89"/>
      <c r="X1395" s="89"/>
      <c r="Y1395" s="89"/>
      <c r="Z1395" s="89"/>
      <c r="AA1395" s="89"/>
      <c r="AB1395" s="89"/>
      <c r="AC1395" s="89"/>
      <c r="AD1395" s="89"/>
      <c r="AE1395" s="89"/>
      <c r="AF1395" s="89"/>
      <c r="AG1395" s="89"/>
      <c r="AH1395" s="89"/>
      <c r="AI1395" s="71"/>
      <c r="AJ1395" s="71"/>
      <c r="AK1395" s="71"/>
      <c r="AL1395" s="26" t="str">
        <f t="shared" si="75"/>
        <v/>
      </c>
      <c r="AM1395" s="26" t="str">
        <f t="shared" si="76"/>
        <v/>
      </c>
      <c r="AN1395" s="24" t="str">
        <f t="shared" si="77"/>
        <v/>
      </c>
    </row>
    <row r="1396" spans="1:40">
      <c r="A1396" s="80">
        <v>1395</v>
      </c>
      <c r="B1396" s="92"/>
      <c r="C1396" s="89"/>
      <c r="D1396" s="89"/>
      <c r="E1396" s="89"/>
      <c r="F1396" s="89"/>
      <c r="G1396" s="89"/>
      <c r="H1396" s="89"/>
      <c r="I1396" s="89"/>
      <c r="J1396" s="89"/>
      <c r="K1396" s="89"/>
      <c r="L1396" s="89"/>
      <c r="M1396" s="89"/>
      <c r="N1396" s="89"/>
      <c r="O1396" s="89"/>
      <c r="P1396" s="89"/>
      <c r="Q1396" s="89"/>
      <c r="R1396" s="89"/>
      <c r="S1396" s="89"/>
      <c r="T1396" s="89"/>
      <c r="U1396" s="89"/>
      <c r="V1396" s="89"/>
      <c r="W1396" s="89"/>
      <c r="X1396" s="89"/>
      <c r="Y1396" s="89"/>
      <c r="Z1396" s="89"/>
      <c r="AA1396" s="89"/>
      <c r="AB1396" s="89"/>
      <c r="AC1396" s="89"/>
      <c r="AD1396" s="89"/>
      <c r="AE1396" s="89"/>
      <c r="AF1396" s="89"/>
      <c r="AG1396" s="89"/>
      <c r="AH1396" s="89"/>
      <c r="AI1396" s="71"/>
      <c r="AJ1396" s="71"/>
      <c r="AK1396" s="71"/>
      <c r="AL1396" s="26" t="str">
        <f t="shared" si="75"/>
        <v/>
      </c>
      <c r="AM1396" s="26" t="str">
        <f t="shared" si="76"/>
        <v/>
      </c>
      <c r="AN1396" s="24" t="str">
        <f t="shared" si="77"/>
        <v/>
      </c>
    </row>
    <row r="1397" spans="1:40">
      <c r="A1397" s="80">
        <v>1396</v>
      </c>
      <c r="B1397" s="92"/>
      <c r="C1397" s="89"/>
      <c r="D1397" s="89"/>
      <c r="E1397" s="89"/>
      <c r="F1397" s="89"/>
      <c r="G1397" s="89"/>
      <c r="H1397" s="89"/>
      <c r="I1397" s="89"/>
      <c r="J1397" s="89"/>
      <c r="K1397" s="89"/>
      <c r="L1397" s="89"/>
      <c r="M1397" s="89"/>
      <c r="N1397" s="89"/>
      <c r="O1397" s="89"/>
      <c r="P1397" s="89"/>
      <c r="Q1397" s="89"/>
      <c r="R1397" s="89"/>
      <c r="S1397" s="89"/>
      <c r="T1397" s="89"/>
      <c r="U1397" s="89"/>
      <c r="V1397" s="89"/>
      <c r="W1397" s="89"/>
      <c r="X1397" s="89"/>
      <c r="Y1397" s="89"/>
      <c r="Z1397" s="89"/>
      <c r="AA1397" s="89"/>
      <c r="AB1397" s="89"/>
      <c r="AC1397" s="89"/>
      <c r="AD1397" s="89"/>
      <c r="AE1397" s="89"/>
      <c r="AF1397" s="89"/>
      <c r="AG1397" s="89"/>
      <c r="AH1397" s="89"/>
      <c r="AI1397" s="71"/>
      <c r="AJ1397" s="71"/>
      <c r="AK1397" s="71"/>
      <c r="AL1397" s="26" t="str">
        <f t="shared" si="75"/>
        <v/>
      </c>
      <c r="AM1397" s="26" t="str">
        <f t="shared" si="76"/>
        <v/>
      </c>
      <c r="AN1397" s="24" t="str">
        <f t="shared" si="77"/>
        <v/>
      </c>
    </row>
    <row r="1398" spans="1:40">
      <c r="A1398" s="80">
        <v>1397</v>
      </c>
      <c r="B1398" s="92"/>
      <c r="C1398" s="89"/>
      <c r="D1398" s="89"/>
      <c r="E1398" s="89"/>
      <c r="F1398" s="89"/>
      <c r="G1398" s="89"/>
      <c r="H1398" s="89"/>
      <c r="I1398" s="89"/>
      <c r="J1398" s="89"/>
      <c r="K1398" s="89"/>
      <c r="L1398" s="89"/>
      <c r="M1398" s="89"/>
      <c r="N1398" s="89"/>
      <c r="O1398" s="89"/>
      <c r="P1398" s="89"/>
      <c r="Q1398" s="89"/>
      <c r="R1398" s="89"/>
      <c r="S1398" s="89"/>
      <c r="T1398" s="89"/>
      <c r="U1398" s="89"/>
      <c r="V1398" s="89"/>
      <c r="W1398" s="89"/>
      <c r="X1398" s="89"/>
      <c r="Y1398" s="89"/>
      <c r="Z1398" s="89"/>
      <c r="AA1398" s="89"/>
      <c r="AB1398" s="89"/>
      <c r="AC1398" s="89"/>
      <c r="AD1398" s="89"/>
      <c r="AE1398" s="89"/>
      <c r="AF1398" s="89"/>
      <c r="AG1398" s="89"/>
      <c r="AH1398" s="89"/>
      <c r="AI1398" s="71"/>
      <c r="AJ1398" s="71"/>
      <c r="AK1398" s="71"/>
      <c r="AL1398" s="26" t="str">
        <f t="shared" ref="AL1398:AL1461" si="78">IF(E1398="","",E1398+F1398/60+24)</f>
        <v/>
      </c>
      <c r="AM1398" s="26" t="str">
        <f t="shared" ref="AM1398:AM1461" si="79">IF(G1398="","",G1398+H1398/60)</f>
        <v/>
      </c>
      <c r="AN1398" s="24" t="str">
        <f t="shared" ref="AN1398:AN1461" si="80">IF(OR(E1398="",G1398=""),"",AL1398-AM1398)</f>
        <v/>
      </c>
    </row>
    <row r="1399" spans="1:40">
      <c r="A1399" s="80">
        <v>1398</v>
      </c>
      <c r="B1399" s="92"/>
      <c r="C1399" s="89"/>
      <c r="D1399" s="89"/>
      <c r="E1399" s="89"/>
      <c r="F1399" s="89"/>
      <c r="G1399" s="89"/>
      <c r="H1399" s="89"/>
      <c r="I1399" s="89"/>
      <c r="J1399" s="89"/>
      <c r="K1399" s="89"/>
      <c r="L1399" s="89"/>
      <c r="M1399" s="89"/>
      <c r="N1399" s="89"/>
      <c r="O1399" s="89"/>
      <c r="P1399" s="89"/>
      <c r="Q1399" s="89"/>
      <c r="R1399" s="89"/>
      <c r="S1399" s="89"/>
      <c r="T1399" s="89"/>
      <c r="U1399" s="89"/>
      <c r="V1399" s="89"/>
      <c r="W1399" s="89"/>
      <c r="X1399" s="89"/>
      <c r="Y1399" s="89"/>
      <c r="Z1399" s="89"/>
      <c r="AA1399" s="89"/>
      <c r="AB1399" s="89"/>
      <c r="AC1399" s="89"/>
      <c r="AD1399" s="89"/>
      <c r="AE1399" s="89"/>
      <c r="AF1399" s="89"/>
      <c r="AG1399" s="89"/>
      <c r="AH1399" s="89"/>
      <c r="AI1399" s="71"/>
      <c r="AJ1399" s="71"/>
      <c r="AK1399" s="71"/>
      <c r="AL1399" s="26" t="str">
        <f t="shared" si="78"/>
        <v/>
      </c>
      <c r="AM1399" s="26" t="str">
        <f t="shared" si="79"/>
        <v/>
      </c>
      <c r="AN1399" s="24" t="str">
        <f t="shared" si="80"/>
        <v/>
      </c>
    </row>
    <row r="1400" spans="1:40">
      <c r="A1400" s="80">
        <v>1399</v>
      </c>
      <c r="B1400" s="92"/>
      <c r="C1400" s="89"/>
      <c r="D1400" s="89"/>
      <c r="E1400" s="89"/>
      <c r="F1400" s="89"/>
      <c r="G1400" s="89"/>
      <c r="H1400" s="89"/>
      <c r="I1400" s="89"/>
      <c r="J1400" s="89"/>
      <c r="K1400" s="89"/>
      <c r="L1400" s="89"/>
      <c r="M1400" s="89"/>
      <c r="N1400" s="89"/>
      <c r="O1400" s="89"/>
      <c r="P1400" s="89"/>
      <c r="Q1400" s="89"/>
      <c r="R1400" s="89"/>
      <c r="S1400" s="89"/>
      <c r="T1400" s="89"/>
      <c r="U1400" s="89"/>
      <c r="V1400" s="89"/>
      <c r="W1400" s="89"/>
      <c r="X1400" s="89"/>
      <c r="Y1400" s="89"/>
      <c r="Z1400" s="89"/>
      <c r="AA1400" s="89"/>
      <c r="AB1400" s="89"/>
      <c r="AC1400" s="89"/>
      <c r="AD1400" s="89"/>
      <c r="AE1400" s="89"/>
      <c r="AF1400" s="89"/>
      <c r="AG1400" s="89"/>
      <c r="AH1400" s="89"/>
      <c r="AI1400" s="71"/>
      <c r="AJ1400" s="71"/>
      <c r="AK1400" s="71"/>
      <c r="AL1400" s="26" t="str">
        <f t="shared" si="78"/>
        <v/>
      </c>
      <c r="AM1400" s="26" t="str">
        <f t="shared" si="79"/>
        <v/>
      </c>
      <c r="AN1400" s="24" t="str">
        <f t="shared" si="80"/>
        <v/>
      </c>
    </row>
    <row r="1401" spans="1:40">
      <c r="A1401" s="80">
        <v>1400</v>
      </c>
      <c r="B1401" s="92"/>
      <c r="C1401" s="89"/>
      <c r="D1401" s="89"/>
      <c r="E1401" s="89"/>
      <c r="F1401" s="89"/>
      <c r="G1401" s="89"/>
      <c r="H1401" s="89"/>
      <c r="I1401" s="89"/>
      <c r="J1401" s="89"/>
      <c r="K1401" s="89"/>
      <c r="L1401" s="89"/>
      <c r="M1401" s="89"/>
      <c r="N1401" s="89"/>
      <c r="O1401" s="89"/>
      <c r="P1401" s="89"/>
      <c r="Q1401" s="89"/>
      <c r="R1401" s="89"/>
      <c r="S1401" s="89"/>
      <c r="T1401" s="89"/>
      <c r="U1401" s="89"/>
      <c r="V1401" s="89"/>
      <c r="W1401" s="89"/>
      <c r="X1401" s="89"/>
      <c r="Y1401" s="89"/>
      <c r="Z1401" s="89"/>
      <c r="AA1401" s="89"/>
      <c r="AB1401" s="89"/>
      <c r="AC1401" s="89"/>
      <c r="AD1401" s="89"/>
      <c r="AE1401" s="89"/>
      <c r="AF1401" s="89"/>
      <c r="AG1401" s="89"/>
      <c r="AH1401" s="89"/>
      <c r="AI1401" s="71"/>
      <c r="AJ1401" s="71"/>
      <c r="AK1401" s="71"/>
      <c r="AL1401" s="26" t="str">
        <f t="shared" si="78"/>
        <v/>
      </c>
      <c r="AM1401" s="26" t="str">
        <f t="shared" si="79"/>
        <v/>
      </c>
      <c r="AN1401" s="24" t="str">
        <f t="shared" si="80"/>
        <v/>
      </c>
    </row>
    <row r="1402" spans="1:40">
      <c r="A1402" s="80">
        <v>1401</v>
      </c>
      <c r="B1402" s="92"/>
      <c r="C1402" s="89"/>
      <c r="D1402" s="89"/>
      <c r="E1402" s="89"/>
      <c r="F1402" s="89"/>
      <c r="G1402" s="89"/>
      <c r="H1402" s="89"/>
      <c r="I1402" s="89"/>
      <c r="J1402" s="89"/>
      <c r="K1402" s="89"/>
      <c r="L1402" s="89"/>
      <c r="M1402" s="89"/>
      <c r="N1402" s="89"/>
      <c r="O1402" s="89"/>
      <c r="P1402" s="89"/>
      <c r="Q1402" s="89"/>
      <c r="R1402" s="89"/>
      <c r="S1402" s="89"/>
      <c r="T1402" s="89"/>
      <c r="U1402" s="89"/>
      <c r="V1402" s="89"/>
      <c r="W1402" s="89"/>
      <c r="X1402" s="89"/>
      <c r="Y1402" s="89"/>
      <c r="Z1402" s="89"/>
      <c r="AA1402" s="89"/>
      <c r="AB1402" s="89"/>
      <c r="AC1402" s="89"/>
      <c r="AD1402" s="89"/>
      <c r="AE1402" s="89"/>
      <c r="AF1402" s="89"/>
      <c r="AG1402" s="89"/>
      <c r="AH1402" s="89"/>
      <c r="AI1402" s="71"/>
      <c r="AJ1402" s="71"/>
      <c r="AK1402" s="71"/>
      <c r="AL1402" s="26" t="str">
        <f t="shared" si="78"/>
        <v/>
      </c>
      <c r="AM1402" s="26" t="str">
        <f t="shared" si="79"/>
        <v/>
      </c>
      <c r="AN1402" s="24" t="str">
        <f t="shared" si="80"/>
        <v/>
      </c>
    </row>
    <row r="1403" spans="1:40">
      <c r="A1403" s="80">
        <v>1402</v>
      </c>
      <c r="B1403" s="93"/>
      <c r="C1403" s="89"/>
      <c r="D1403" s="71"/>
      <c r="E1403" s="71"/>
      <c r="F1403" s="71"/>
      <c r="G1403" s="71"/>
      <c r="H1403" s="71"/>
      <c r="I1403" s="71"/>
      <c r="J1403" s="71"/>
      <c r="K1403" s="71"/>
      <c r="L1403" s="89"/>
      <c r="M1403" s="89"/>
      <c r="N1403" s="71"/>
      <c r="O1403" s="71"/>
      <c r="P1403" s="71"/>
      <c r="Q1403" s="71"/>
      <c r="R1403" s="71"/>
      <c r="S1403" s="71"/>
      <c r="T1403" s="71"/>
      <c r="U1403" s="71"/>
      <c r="V1403" s="71"/>
      <c r="W1403" s="71"/>
      <c r="X1403" s="71"/>
      <c r="Y1403" s="71"/>
      <c r="Z1403" s="71"/>
      <c r="AA1403" s="71"/>
      <c r="AB1403" s="71"/>
      <c r="AC1403" s="71"/>
      <c r="AD1403" s="71"/>
      <c r="AE1403" s="71"/>
      <c r="AF1403" s="71"/>
      <c r="AG1403" s="71"/>
      <c r="AH1403" s="71"/>
      <c r="AI1403" s="71"/>
      <c r="AJ1403" s="71"/>
      <c r="AK1403" s="71"/>
      <c r="AL1403" s="26" t="str">
        <f t="shared" si="78"/>
        <v/>
      </c>
      <c r="AM1403" s="26" t="str">
        <f t="shared" si="79"/>
        <v/>
      </c>
      <c r="AN1403" s="24" t="str">
        <f t="shared" si="80"/>
        <v/>
      </c>
    </row>
    <row r="1404" spans="1:40">
      <c r="A1404" s="80">
        <v>1403</v>
      </c>
      <c r="B1404" s="93"/>
      <c r="C1404" s="89"/>
      <c r="D1404" s="71"/>
      <c r="E1404" s="71"/>
      <c r="F1404" s="71"/>
      <c r="G1404" s="71"/>
      <c r="H1404" s="71"/>
      <c r="I1404" s="71"/>
      <c r="J1404" s="71"/>
      <c r="K1404" s="71"/>
      <c r="L1404" s="89"/>
      <c r="M1404" s="89"/>
      <c r="N1404" s="71"/>
      <c r="O1404" s="71"/>
      <c r="P1404" s="71"/>
      <c r="Q1404" s="71"/>
      <c r="R1404" s="71"/>
      <c r="S1404" s="71"/>
      <c r="T1404" s="71"/>
      <c r="U1404" s="71"/>
      <c r="V1404" s="71"/>
      <c r="W1404" s="71"/>
      <c r="X1404" s="71"/>
      <c r="Y1404" s="71"/>
      <c r="Z1404" s="71"/>
      <c r="AA1404" s="71"/>
      <c r="AB1404" s="71"/>
      <c r="AC1404" s="71"/>
      <c r="AD1404" s="71"/>
      <c r="AE1404" s="71"/>
      <c r="AF1404" s="71"/>
      <c r="AG1404" s="71"/>
      <c r="AH1404" s="71"/>
      <c r="AI1404" s="71"/>
      <c r="AJ1404" s="71"/>
      <c r="AK1404" s="71"/>
      <c r="AL1404" s="26" t="str">
        <f t="shared" si="78"/>
        <v/>
      </c>
      <c r="AM1404" s="26" t="str">
        <f t="shared" si="79"/>
        <v/>
      </c>
      <c r="AN1404" s="24" t="str">
        <f t="shared" si="80"/>
        <v/>
      </c>
    </row>
    <row r="1405" spans="1:40">
      <c r="A1405" s="80">
        <v>1404</v>
      </c>
      <c r="B1405" s="89"/>
      <c r="C1405" s="96"/>
      <c r="D1405" s="89"/>
      <c r="E1405" s="89"/>
      <c r="F1405" s="89"/>
      <c r="G1405" s="89"/>
      <c r="H1405" s="89"/>
      <c r="I1405" s="89"/>
      <c r="J1405" s="89"/>
      <c r="K1405" s="89"/>
      <c r="L1405" s="89"/>
      <c r="M1405" s="89"/>
      <c r="N1405" s="89"/>
      <c r="O1405" s="89"/>
      <c r="P1405" s="89"/>
      <c r="Q1405" s="89"/>
      <c r="R1405" s="89"/>
      <c r="S1405" s="89"/>
      <c r="T1405" s="89"/>
      <c r="U1405" s="89"/>
      <c r="V1405" s="89"/>
      <c r="W1405" s="89"/>
      <c r="X1405" s="89"/>
      <c r="Y1405" s="89"/>
      <c r="Z1405" s="89"/>
      <c r="AA1405" s="89"/>
      <c r="AB1405" s="89"/>
      <c r="AC1405" s="89"/>
      <c r="AD1405" s="89"/>
      <c r="AE1405" s="89"/>
      <c r="AF1405" s="89"/>
      <c r="AG1405" s="89"/>
      <c r="AH1405" s="89"/>
      <c r="AI1405" s="71"/>
      <c r="AJ1405" s="71"/>
      <c r="AK1405" s="71"/>
      <c r="AL1405" s="26" t="str">
        <f t="shared" si="78"/>
        <v/>
      </c>
      <c r="AM1405" s="26" t="str">
        <f t="shared" si="79"/>
        <v/>
      </c>
      <c r="AN1405" s="24" t="str">
        <f t="shared" si="80"/>
        <v/>
      </c>
    </row>
    <row r="1406" spans="1:40">
      <c r="A1406" s="80">
        <v>1405</v>
      </c>
      <c r="B1406" s="89"/>
      <c r="C1406" s="96"/>
      <c r="D1406" s="89"/>
      <c r="E1406" s="89"/>
      <c r="F1406" s="89"/>
      <c r="G1406" s="89"/>
      <c r="H1406" s="89"/>
      <c r="I1406" s="89"/>
      <c r="J1406" s="89"/>
      <c r="K1406" s="89"/>
      <c r="L1406" s="89"/>
      <c r="M1406" s="89"/>
      <c r="N1406" s="89"/>
      <c r="O1406" s="89"/>
      <c r="P1406" s="89"/>
      <c r="Q1406" s="89"/>
      <c r="R1406" s="89"/>
      <c r="S1406" s="89"/>
      <c r="T1406" s="89"/>
      <c r="U1406" s="89"/>
      <c r="V1406" s="89"/>
      <c r="W1406" s="89"/>
      <c r="X1406" s="89"/>
      <c r="Y1406" s="89"/>
      <c r="Z1406" s="89"/>
      <c r="AA1406" s="89"/>
      <c r="AB1406" s="89"/>
      <c r="AC1406" s="89"/>
      <c r="AD1406" s="89"/>
      <c r="AE1406" s="89"/>
      <c r="AF1406" s="89"/>
      <c r="AG1406" s="89"/>
      <c r="AH1406" s="89"/>
      <c r="AI1406" s="71"/>
      <c r="AJ1406" s="71"/>
      <c r="AK1406" s="71"/>
      <c r="AL1406" s="26" t="str">
        <f t="shared" si="78"/>
        <v/>
      </c>
      <c r="AM1406" s="26" t="str">
        <f t="shared" si="79"/>
        <v/>
      </c>
      <c r="AN1406" s="24" t="str">
        <f t="shared" si="80"/>
        <v/>
      </c>
    </row>
    <row r="1407" spans="1:40">
      <c r="A1407" s="80">
        <v>1406</v>
      </c>
      <c r="B1407" s="89"/>
      <c r="C1407" s="96"/>
      <c r="D1407" s="89"/>
      <c r="E1407" s="89"/>
      <c r="F1407" s="89"/>
      <c r="G1407" s="89"/>
      <c r="H1407" s="89"/>
      <c r="I1407" s="89"/>
      <c r="J1407" s="89"/>
      <c r="K1407" s="89"/>
      <c r="L1407" s="89"/>
      <c r="M1407" s="89"/>
      <c r="N1407" s="89"/>
      <c r="O1407" s="89"/>
      <c r="P1407" s="89"/>
      <c r="Q1407" s="89"/>
      <c r="R1407" s="89"/>
      <c r="S1407" s="89"/>
      <c r="T1407" s="89"/>
      <c r="U1407" s="89"/>
      <c r="V1407" s="89"/>
      <c r="W1407" s="89"/>
      <c r="X1407" s="89"/>
      <c r="Y1407" s="89"/>
      <c r="Z1407" s="89"/>
      <c r="AA1407" s="89"/>
      <c r="AB1407" s="89"/>
      <c r="AC1407" s="89"/>
      <c r="AD1407" s="89"/>
      <c r="AE1407" s="89"/>
      <c r="AF1407" s="89"/>
      <c r="AG1407" s="89"/>
      <c r="AH1407" s="89"/>
      <c r="AI1407" s="71"/>
      <c r="AJ1407" s="71"/>
      <c r="AK1407" s="71"/>
      <c r="AL1407" s="26" t="str">
        <f t="shared" si="78"/>
        <v/>
      </c>
      <c r="AM1407" s="26" t="str">
        <f t="shared" si="79"/>
        <v/>
      </c>
      <c r="AN1407" s="24" t="str">
        <f t="shared" si="80"/>
        <v/>
      </c>
    </row>
    <row r="1408" spans="1:40">
      <c r="A1408" s="80">
        <v>1407</v>
      </c>
      <c r="B1408" s="89"/>
      <c r="C1408" s="96"/>
      <c r="D1408" s="89"/>
      <c r="E1408" s="89"/>
      <c r="F1408" s="89"/>
      <c r="G1408" s="89"/>
      <c r="H1408" s="89"/>
      <c r="I1408" s="89"/>
      <c r="J1408" s="89"/>
      <c r="K1408" s="89"/>
      <c r="L1408" s="89"/>
      <c r="M1408" s="89"/>
      <c r="N1408" s="89"/>
      <c r="O1408" s="89"/>
      <c r="P1408" s="89"/>
      <c r="Q1408" s="89"/>
      <c r="R1408" s="89"/>
      <c r="S1408" s="89"/>
      <c r="T1408" s="89"/>
      <c r="U1408" s="89"/>
      <c r="V1408" s="89"/>
      <c r="W1408" s="89"/>
      <c r="X1408" s="89"/>
      <c r="Y1408" s="89"/>
      <c r="Z1408" s="89"/>
      <c r="AA1408" s="89"/>
      <c r="AB1408" s="89"/>
      <c r="AC1408" s="89"/>
      <c r="AD1408" s="89"/>
      <c r="AE1408" s="89"/>
      <c r="AF1408" s="89"/>
      <c r="AG1408" s="89"/>
      <c r="AH1408" s="89"/>
      <c r="AI1408" s="71"/>
      <c r="AJ1408" s="71"/>
      <c r="AK1408" s="71"/>
      <c r="AL1408" s="26" t="str">
        <f t="shared" si="78"/>
        <v/>
      </c>
      <c r="AM1408" s="26" t="str">
        <f t="shared" si="79"/>
        <v/>
      </c>
      <c r="AN1408" s="24" t="str">
        <f t="shared" si="80"/>
        <v/>
      </c>
    </row>
    <row r="1409" spans="1:40">
      <c r="A1409" s="80">
        <v>1408</v>
      </c>
      <c r="B1409" s="89"/>
      <c r="C1409" s="96"/>
      <c r="D1409" s="89"/>
      <c r="E1409" s="89"/>
      <c r="F1409" s="89"/>
      <c r="G1409" s="89"/>
      <c r="H1409" s="89"/>
      <c r="I1409" s="89"/>
      <c r="J1409" s="89"/>
      <c r="K1409" s="89"/>
      <c r="L1409" s="89"/>
      <c r="M1409" s="89"/>
      <c r="N1409" s="89"/>
      <c r="O1409" s="89"/>
      <c r="P1409" s="89"/>
      <c r="Q1409" s="89"/>
      <c r="R1409" s="89"/>
      <c r="S1409" s="89"/>
      <c r="T1409" s="89"/>
      <c r="U1409" s="89"/>
      <c r="V1409" s="89"/>
      <c r="W1409" s="89"/>
      <c r="X1409" s="89"/>
      <c r="Y1409" s="89"/>
      <c r="Z1409" s="89"/>
      <c r="AA1409" s="89"/>
      <c r="AB1409" s="89"/>
      <c r="AC1409" s="89"/>
      <c r="AD1409" s="89"/>
      <c r="AE1409" s="89"/>
      <c r="AF1409" s="89"/>
      <c r="AG1409" s="89"/>
      <c r="AH1409" s="89"/>
      <c r="AI1409" s="71"/>
      <c r="AJ1409" s="71"/>
      <c r="AK1409" s="71"/>
      <c r="AL1409" s="26" t="str">
        <f t="shared" si="78"/>
        <v/>
      </c>
      <c r="AM1409" s="26" t="str">
        <f t="shared" si="79"/>
        <v/>
      </c>
      <c r="AN1409" s="24" t="str">
        <f t="shared" si="80"/>
        <v/>
      </c>
    </row>
    <row r="1410" spans="1:40">
      <c r="A1410" s="80">
        <v>1409</v>
      </c>
      <c r="B1410" s="89"/>
      <c r="C1410" s="96"/>
      <c r="D1410" s="89"/>
      <c r="E1410" s="89"/>
      <c r="F1410" s="89"/>
      <c r="G1410" s="89"/>
      <c r="H1410" s="89"/>
      <c r="I1410" s="89"/>
      <c r="J1410" s="89"/>
      <c r="K1410" s="89"/>
      <c r="L1410" s="89"/>
      <c r="M1410" s="89"/>
      <c r="N1410" s="89"/>
      <c r="O1410" s="89"/>
      <c r="P1410" s="89"/>
      <c r="Q1410" s="89"/>
      <c r="R1410" s="89"/>
      <c r="S1410" s="89"/>
      <c r="T1410" s="89"/>
      <c r="U1410" s="89"/>
      <c r="V1410" s="89"/>
      <c r="W1410" s="89"/>
      <c r="X1410" s="89"/>
      <c r="Y1410" s="89"/>
      <c r="Z1410" s="89"/>
      <c r="AA1410" s="89"/>
      <c r="AB1410" s="89"/>
      <c r="AC1410" s="89"/>
      <c r="AD1410" s="89"/>
      <c r="AE1410" s="89"/>
      <c r="AF1410" s="89"/>
      <c r="AG1410" s="89"/>
      <c r="AH1410" s="89"/>
      <c r="AI1410" s="71"/>
      <c r="AJ1410" s="71"/>
      <c r="AK1410" s="71"/>
      <c r="AL1410" s="26" t="str">
        <f t="shared" si="78"/>
        <v/>
      </c>
      <c r="AM1410" s="26" t="str">
        <f t="shared" si="79"/>
        <v/>
      </c>
      <c r="AN1410" s="24" t="str">
        <f t="shared" si="80"/>
        <v/>
      </c>
    </row>
    <row r="1411" spans="1:40">
      <c r="A1411" s="80">
        <v>1410</v>
      </c>
      <c r="B1411" s="89"/>
      <c r="C1411" s="96"/>
      <c r="D1411" s="89"/>
      <c r="E1411" s="89"/>
      <c r="F1411" s="89"/>
      <c r="G1411" s="89"/>
      <c r="H1411" s="89"/>
      <c r="I1411" s="89"/>
      <c r="J1411" s="89"/>
      <c r="K1411" s="89"/>
      <c r="L1411" s="89"/>
      <c r="M1411" s="89"/>
      <c r="N1411" s="89"/>
      <c r="O1411" s="89"/>
      <c r="P1411" s="89"/>
      <c r="Q1411" s="89"/>
      <c r="R1411" s="89"/>
      <c r="S1411" s="89"/>
      <c r="T1411" s="89"/>
      <c r="U1411" s="89"/>
      <c r="V1411" s="89"/>
      <c r="W1411" s="89"/>
      <c r="X1411" s="89"/>
      <c r="Y1411" s="89"/>
      <c r="Z1411" s="89"/>
      <c r="AA1411" s="89"/>
      <c r="AB1411" s="89"/>
      <c r="AC1411" s="89"/>
      <c r="AD1411" s="89"/>
      <c r="AE1411" s="89"/>
      <c r="AF1411" s="89"/>
      <c r="AG1411" s="89"/>
      <c r="AH1411" s="89"/>
      <c r="AI1411" s="71"/>
      <c r="AJ1411" s="71"/>
      <c r="AK1411" s="71"/>
      <c r="AL1411" s="26" t="str">
        <f t="shared" si="78"/>
        <v/>
      </c>
      <c r="AM1411" s="26" t="str">
        <f t="shared" si="79"/>
        <v/>
      </c>
      <c r="AN1411" s="24" t="str">
        <f t="shared" si="80"/>
        <v/>
      </c>
    </row>
    <row r="1412" spans="1:40">
      <c r="A1412" s="80">
        <v>1411</v>
      </c>
      <c r="B1412" s="89"/>
      <c r="C1412" s="96"/>
      <c r="D1412" s="89"/>
      <c r="E1412" s="89"/>
      <c r="F1412" s="89"/>
      <c r="G1412" s="89"/>
      <c r="H1412" s="89"/>
      <c r="I1412" s="89"/>
      <c r="J1412" s="89"/>
      <c r="K1412" s="89"/>
      <c r="L1412" s="89"/>
      <c r="M1412" s="89"/>
      <c r="N1412" s="89"/>
      <c r="O1412" s="89"/>
      <c r="P1412" s="89"/>
      <c r="Q1412" s="89"/>
      <c r="R1412" s="89"/>
      <c r="S1412" s="89"/>
      <c r="T1412" s="89"/>
      <c r="U1412" s="89"/>
      <c r="V1412" s="89"/>
      <c r="W1412" s="89"/>
      <c r="X1412" s="89"/>
      <c r="Y1412" s="89"/>
      <c r="Z1412" s="89"/>
      <c r="AA1412" s="89"/>
      <c r="AB1412" s="89"/>
      <c r="AC1412" s="89"/>
      <c r="AD1412" s="89"/>
      <c r="AE1412" s="89"/>
      <c r="AF1412" s="89"/>
      <c r="AG1412" s="89"/>
      <c r="AH1412" s="89"/>
      <c r="AI1412" s="71"/>
      <c r="AJ1412" s="71"/>
      <c r="AK1412" s="71"/>
      <c r="AL1412" s="26" t="str">
        <f t="shared" si="78"/>
        <v/>
      </c>
      <c r="AM1412" s="26" t="str">
        <f t="shared" si="79"/>
        <v/>
      </c>
      <c r="AN1412" s="24" t="str">
        <f t="shared" si="80"/>
        <v/>
      </c>
    </row>
    <row r="1413" spans="1:40">
      <c r="A1413" s="80">
        <v>1412</v>
      </c>
      <c r="B1413" s="89"/>
      <c r="C1413" s="96"/>
      <c r="D1413" s="89"/>
      <c r="E1413" s="89"/>
      <c r="F1413" s="89"/>
      <c r="G1413" s="89"/>
      <c r="H1413" s="89"/>
      <c r="I1413" s="89"/>
      <c r="J1413" s="89"/>
      <c r="K1413" s="89"/>
      <c r="L1413" s="89"/>
      <c r="M1413" s="89"/>
      <c r="N1413" s="89"/>
      <c r="O1413" s="89"/>
      <c r="P1413" s="89"/>
      <c r="Q1413" s="89"/>
      <c r="R1413" s="89"/>
      <c r="S1413" s="89"/>
      <c r="T1413" s="89"/>
      <c r="U1413" s="89"/>
      <c r="V1413" s="89"/>
      <c r="W1413" s="89"/>
      <c r="X1413" s="89"/>
      <c r="Y1413" s="89"/>
      <c r="Z1413" s="89"/>
      <c r="AA1413" s="89"/>
      <c r="AB1413" s="89"/>
      <c r="AC1413" s="89"/>
      <c r="AD1413" s="89"/>
      <c r="AE1413" s="89"/>
      <c r="AF1413" s="89"/>
      <c r="AG1413" s="89"/>
      <c r="AH1413" s="89"/>
      <c r="AI1413" s="71"/>
      <c r="AJ1413" s="71"/>
      <c r="AK1413" s="71"/>
      <c r="AL1413" s="26" t="str">
        <f t="shared" si="78"/>
        <v/>
      </c>
      <c r="AM1413" s="26" t="str">
        <f t="shared" si="79"/>
        <v/>
      </c>
      <c r="AN1413" s="24" t="str">
        <f t="shared" si="80"/>
        <v/>
      </c>
    </row>
    <row r="1414" spans="1:40">
      <c r="A1414" s="80">
        <v>1413</v>
      </c>
      <c r="B1414" s="89"/>
      <c r="C1414" s="96"/>
      <c r="D1414" s="89"/>
      <c r="E1414" s="89"/>
      <c r="F1414" s="89"/>
      <c r="G1414" s="89"/>
      <c r="H1414" s="89"/>
      <c r="I1414" s="89"/>
      <c r="J1414" s="89"/>
      <c r="K1414" s="89"/>
      <c r="L1414" s="89"/>
      <c r="M1414" s="89"/>
      <c r="N1414" s="89"/>
      <c r="O1414" s="89"/>
      <c r="P1414" s="89"/>
      <c r="Q1414" s="89"/>
      <c r="R1414" s="89"/>
      <c r="S1414" s="89"/>
      <c r="T1414" s="89"/>
      <c r="U1414" s="89"/>
      <c r="V1414" s="89"/>
      <c r="W1414" s="89"/>
      <c r="X1414" s="89"/>
      <c r="Y1414" s="89"/>
      <c r="Z1414" s="89"/>
      <c r="AA1414" s="89"/>
      <c r="AB1414" s="89"/>
      <c r="AC1414" s="89"/>
      <c r="AD1414" s="89"/>
      <c r="AE1414" s="89"/>
      <c r="AF1414" s="89"/>
      <c r="AG1414" s="89"/>
      <c r="AH1414" s="89"/>
      <c r="AI1414" s="71"/>
      <c r="AJ1414" s="71"/>
      <c r="AK1414" s="71"/>
      <c r="AL1414" s="26" t="str">
        <f t="shared" si="78"/>
        <v/>
      </c>
      <c r="AM1414" s="26" t="str">
        <f t="shared" si="79"/>
        <v/>
      </c>
      <c r="AN1414" s="24" t="str">
        <f t="shared" si="80"/>
        <v/>
      </c>
    </row>
    <row r="1415" spans="1:40">
      <c r="A1415" s="80">
        <v>1414</v>
      </c>
      <c r="B1415" s="89"/>
      <c r="C1415" s="96"/>
      <c r="D1415" s="89"/>
      <c r="E1415" s="89"/>
      <c r="F1415" s="89"/>
      <c r="G1415" s="89"/>
      <c r="H1415" s="89"/>
      <c r="I1415" s="89"/>
      <c r="J1415" s="89"/>
      <c r="K1415" s="89"/>
      <c r="L1415" s="89"/>
      <c r="M1415" s="89"/>
      <c r="N1415" s="89"/>
      <c r="O1415" s="89"/>
      <c r="P1415" s="89"/>
      <c r="Q1415" s="89"/>
      <c r="R1415" s="89"/>
      <c r="S1415" s="89"/>
      <c r="T1415" s="89"/>
      <c r="U1415" s="89"/>
      <c r="V1415" s="89"/>
      <c r="W1415" s="89"/>
      <c r="X1415" s="89"/>
      <c r="Y1415" s="89"/>
      <c r="Z1415" s="89"/>
      <c r="AA1415" s="89"/>
      <c r="AB1415" s="89"/>
      <c r="AC1415" s="89"/>
      <c r="AD1415" s="89"/>
      <c r="AE1415" s="89"/>
      <c r="AF1415" s="89"/>
      <c r="AG1415" s="89"/>
      <c r="AH1415" s="89"/>
      <c r="AI1415" s="71"/>
      <c r="AJ1415" s="71"/>
      <c r="AK1415" s="71"/>
      <c r="AL1415" s="26" t="str">
        <f t="shared" si="78"/>
        <v/>
      </c>
      <c r="AM1415" s="26" t="str">
        <f t="shared" si="79"/>
        <v/>
      </c>
      <c r="AN1415" s="24" t="str">
        <f t="shared" si="80"/>
        <v/>
      </c>
    </row>
    <row r="1416" spans="1:40">
      <c r="A1416" s="80">
        <v>1415</v>
      </c>
      <c r="B1416" s="89"/>
      <c r="C1416" s="96"/>
      <c r="D1416" s="89"/>
      <c r="E1416" s="89"/>
      <c r="F1416" s="89"/>
      <c r="G1416" s="89"/>
      <c r="H1416" s="89"/>
      <c r="I1416" s="89"/>
      <c r="J1416" s="89"/>
      <c r="K1416" s="89"/>
      <c r="L1416" s="89"/>
      <c r="M1416" s="89"/>
      <c r="N1416" s="89"/>
      <c r="O1416" s="89"/>
      <c r="P1416" s="89"/>
      <c r="Q1416" s="89"/>
      <c r="R1416" s="89"/>
      <c r="S1416" s="89"/>
      <c r="T1416" s="89"/>
      <c r="U1416" s="89"/>
      <c r="V1416" s="89"/>
      <c r="W1416" s="89"/>
      <c r="X1416" s="89"/>
      <c r="Y1416" s="89"/>
      <c r="Z1416" s="89"/>
      <c r="AA1416" s="89"/>
      <c r="AB1416" s="89"/>
      <c r="AC1416" s="89"/>
      <c r="AD1416" s="89"/>
      <c r="AE1416" s="89"/>
      <c r="AF1416" s="89"/>
      <c r="AG1416" s="89"/>
      <c r="AH1416" s="89"/>
      <c r="AI1416" s="71"/>
      <c r="AJ1416" s="71"/>
      <c r="AK1416" s="71"/>
      <c r="AL1416" s="26" t="str">
        <f t="shared" si="78"/>
        <v/>
      </c>
      <c r="AM1416" s="26" t="str">
        <f t="shared" si="79"/>
        <v/>
      </c>
      <c r="AN1416" s="24" t="str">
        <f t="shared" si="80"/>
        <v/>
      </c>
    </row>
    <row r="1417" spans="1:40">
      <c r="A1417" s="80">
        <v>1416</v>
      </c>
      <c r="B1417" s="89"/>
      <c r="C1417" s="96"/>
      <c r="D1417" s="89"/>
      <c r="E1417" s="89"/>
      <c r="F1417" s="89"/>
      <c r="G1417" s="89"/>
      <c r="H1417" s="89"/>
      <c r="I1417" s="89"/>
      <c r="J1417" s="89"/>
      <c r="K1417" s="89"/>
      <c r="L1417" s="89"/>
      <c r="M1417" s="89"/>
      <c r="N1417" s="89"/>
      <c r="O1417" s="89"/>
      <c r="P1417" s="89"/>
      <c r="Q1417" s="89"/>
      <c r="R1417" s="89"/>
      <c r="S1417" s="89"/>
      <c r="T1417" s="89"/>
      <c r="U1417" s="89"/>
      <c r="V1417" s="89"/>
      <c r="W1417" s="89"/>
      <c r="X1417" s="89"/>
      <c r="Y1417" s="89"/>
      <c r="Z1417" s="89"/>
      <c r="AA1417" s="89"/>
      <c r="AB1417" s="89"/>
      <c r="AC1417" s="89"/>
      <c r="AD1417" s="89"/>
      <c r="AE1417" s="89"/>
      <c r="AF1417" s="89"/>
      <c r="AG1417" s="89"/>
      <c r="AH1417" s="89"/>
      <c r="AI1417" s="71"/>
      <c r="AJ1417" s="71"/>
      <c r="AK1417" s="71"/>
      <c r="AL1417" s="26" t="str">
        <f t="shared" si="78"/>
        <v/>
      </c>
      <c r="AM1417" s="26" t="str">
        <f t="shared" si="79"/>
        <v/>
      </c>
      <c r="AN1417" s="24" t="str">
        <f t="shared" si="80"/>
        <v/>
      </c>
    </row>
    <row r="1418" spans="1:40">
      <c r="A1418" s="80">
        <v>1417</v>
      </c>
      <c r="B1418" s="89"/>
      <c r="C1418" s="96"/>
      <c r="D1418" s="89"/>
      <c r="E1418" s="89"/>
      <c r="F1418" s="89"/>
      <c r="G1418" s="89"/>
      <c r="H1418" s="89"/>
      <c r="I1418" s="89"/>
      <c r="J1418" s="89"/>
      <c r="K1418" s="89"/>
      <c r="L1418" s="89"/>
      <c r="M1418" s="89"/>
      <c r="N1418" s="89"/>
      <c r="O1418" s="89"/>
      <c r="P1418" s="89"/>
      <c r="Q1418" s="89"/>
      <c r="R1418" s="89"/>
      <c r="S1418" s="89"/>
      <c r="T1418" s="89"/>
      <c r="U1418" s="89"/>
      <c r="V1418" s="89"/>
      <c r="W1418" s="89"/>
      <c r="X1418" s="89"/>
      <c r="Y1418" s="89"/>
      <c r="Z1418" s="89"/>
      <c r="AA1418" s="89"/>
      <c r="AB1418" s="89"/>
      <c r="AC1418" s="89"/>
      <c r="AD1418" s="89"/>
      <c r="AE1418" s="89"/>
      <c r="AF1418" s="89"/>
      <c r="AG1418" s="89"/>
      <c r="AH1418" s="89"/>
      <c r="AI1418" s="71"/>
      <c r="AJ1418" s="71"/>
      <c r="AK1418" s="71"/>
      <c r="AL1418" s="26" t="str">
        <f t="shared" si="78"/>
        <v/>
      </c>
      <c r="AM1418" s="26" t="str">
        <f t="shared" si="79"/>
        <v/>
      </c>
      <c r="AN1418" s="24" t="str">
        <f t="shared" si="80"/>
        <v/>
      </c>
    </row>
    <row r="1419" spans="1:40">
      <c r="A1419" s="80">
        <v>1418</v>
      </c>
      <c r="B1419" s="89"/>
      <c r="C1419" s="96"/>
      <c r="D1419" s="89"/>
      <c r="E1419" s="89"/>
      <c r="F1419" s="89"/>
      <c r="G1419" s="89"/>
      <c r="H1419" s="89"/>
      <c r="I1419" s="89"/>
      <c r="J1419" s="89"/>
      <c r="K1419" s="89"/>
      <c r="L1419" s="89"/>
      <c r="M1419" s="89"/>
      <c r="N1419" s="89"/>
      <c r="O1419" s="89"/>
      <c r="P1419" s="89"/>
      <c r="Q1419" s="89"/>
      <c r="R1419" s="89"/>
      <c r="S1419" s="89"/>
      <c r="T1419" s="89"/>
      <c r="U1419" s="89"/>
      <c r="V1419" s="89"/>
      <c r="W1419" s="89"/>
      <c r="X1419" s="89"/>
      <c r="Y1419" s="89"/>
      <c r="Z1419" s="89"/>
      <c r="AA1419" s="89"/>
      <c r="AB1419" s="89"/>
      <c r="AC1419" s="89"/>
      <c r="AD1419" s="89"/>
      <c r="AE1419" s="89"/>
      <c r="AF1419" s="89"/>
      <c r="AG1419" s="89"/>
      <c r="AH1419" s="89"/>
      <c r="AI1419" s="71"/>
      <c r="AJ1419" s="71"/>
      <c r="AK1419" s="71"/>
      <c r="AL1419" s="26" t="str">
        <f t="shared" si="78"/>
        <v/>
      </c>
      <c r="AM1419" s="26" t="str">
        <f t="shared" si="79"/>
        <v/>
      </c>
      <c r="AN1419" s="24" t="str">
        <f t="shared" si="80"/>
        <v/>
      </c>
    </row>
    <row r="1420" spans="1:40">
      <c r="A1420" s="80">
        <v>1419</v>
      </c>
      <c r="B1420" s="89"/>
      <c r="C1420" s="96"/>
      <c r="D1420" s="89"/>
      <c r="E1420" s="89"/>
      <c r="F1420" s="89"/>
      <c r="G1420" s="89"/>
      <c r="H1420" s="89"/>
      <c r="I1420" s="89"/>
      <c r="J1420" s="89"/>
      <c r="K1420" s="89"/>
      <c r="L1420" s="89"/>
      <c r="M1420" s="89"/>
      <c r="N1420" s="89"/>
      <c r="O1420" s="89"/>
      <c r="P1420" s="89"/>
      <c r="Q1420" s="89"/>
      <c r="R1420" s="89"/>
      <c r="S1420" s="89"/>
      <c r="T1420" s="89"/>
      <c r="U1420" s="89"/>
      <c r="V1420" s="89"/>
      <c r="W1420" s="89"/>
      <c r="X1420" s="89"/>
      <c r="Y1420" s="89"/>
      <c r="Z1420" s="89"/>
      <c r="AA1420" s="89"/>
      <c r="AB1420" s="89"/>
      <c r="AC1420" s="89"/>
      <c r="AD1420" s="89"/>
      <c r="AE1420" s="89"/>
      <c r="AF1420" s="89"/>
      <c r="AG1420" s="89"/>
      <c r="AH1420" s="89"/>
      <c r="AI1420" s="71"/>
      <c r="AJ1420" s="71"/>
      <c r="AK1420" s="71"/>
      <c r="AL1420" s="26" t="str">
        <f t="shared" si="78"/>
        <v/>
      </c>
      <c r="AM1420" s="26" t="str">
        <f t="shared" si="79"/>
        <v/>
      </c>
      <c r="AN1420" s="24" t="str">
        <f t="shared" si="80"/>
        <v/>
      </c>
    </row>
    <row r="1421" spans="1:40">
      <c r="A1421" s="80">
        <v>1420</v>
      </c>
      <c r="B1421" s="89"/>
      <c r="C1421" s="96"/>
      <c r="D1421" s="89"/>
      <c r="E1421" s="89"/>
      <c r="F1421" s="89"/>
      <c r="G1421" s="89"/>
      <c r="H1421" s="89"/>
      <c r="I1421" s="89"/>
      <c r="J1421" s="89"/>
      <c r="K1421" s="89"/>
      <c r="L1421" s="89"/>
      <c r="M1421" s="89"/>
      <c r="N1421" s="89"/>
      <c r="O1421" s="89"/>
      <c r="P1421" s="89"/>
      <c r="Q1421" s="89"/>
      <c r="R1421" s="89"/>
      <c r="S1421" s="89"/>
      <c r="T1421" s="89"/>
      <c r="U1421" s="89"/>
      <c r="V1421" s="89"/>
      <c r="W1421" s="89"/>
      <c r="X1421" s="89"/>
      <c r="Y1421" s="89"/>
      <c r="Z1421" s="89"/>
      <c r="AA1421" s="89"/>
      <c r="AB1421" s="89"/>
      <c r="AC1421" s="89"/>
      <c r="AD1421" s="89"/>
      <c r="AE1421" s="89"/>
      <c r="AF1421" s="89"/>
      <c r="AG1421" s="89"/>
      <c r="AH1421" s="89"/>
      <c r="AI1421" s="71"/>
      <c r="AJ1421" s="71"/>
      <c r="AK1421" s="71"/>
      <c r="AL1421" s="26" t="str">
        <f t="shared" si="78"/>
        <v/>
      </c>
      <c r="AM1421" s="26" t="str">
        <f t="shared" si="79"/>
        <v/>
      </c>
      <c r="AN1421" s="24" t="str">
        <f t="shared" si="80"/>
        <v/>
      </c>
    </row>
    <row r="1422" spans="1:40">
      <c r="A1422" s="80">
        <v>1421</v>
      </c>
      <c r="B1422" s="89"/>
      <c r="C1422" s="96"/>
      <c r="D1422" s="89"/>
      <c r="E1422" s="89"/>
      <c r="F1422" s="89"/>
      <c r="G1422" s="89"/>
      <c r="H1422" s="89"/>
      <c r="I1422" s="89"/>
      <c r="J1422" s="89"/>
      <c r="K1422" s="89"/>
      <c r="L1422" s="89"/>
      <c r="M1422" s="89"/>
      <c r="N1422" s="89"/>
      <c r="O1422" s="89"/>
      <c r="P1422" s="89"/>
      <c r="Q1422" s="89"/>
      <c r="R1422" s="89"/>
      <c r="S1422" s="89"/>
      <c r="T1422" s="89"/>
      <c r="U1422" s="89"/>
      <c r="V1422" s="89"/>
      <c r="W1422" s="89"/>
      <c r="X1422" s="89"/>
      <c r="Y1422" s="89"/>
      <c r="Z1422" s="89"/>
      <c r="AA1422" s="89"/>
      <c r="AB1422" s="89"/>
      <c r="AC1422" s="89"/>
      <c r="AD1422" s="89"/>
      <c r="AE1422" s="89"/>
      <c r="AF1422" s="89"/>
      <c r="AG1422" s="89"/>
      <c r="AH1422" s="89"/>
      <c r="AI1422" s="71"/>
      <c r="AJ1422" s="71"/>
      <c r="AK1422" s="71"/>
      <c r="AL1422" s="26" t="str">
        <f t="shared" si="78"/>
        <v/>
      </c>
      <c r="AM1422" s="26" t="str">
        <f t="shared" si="79"/>
        <v/>
      </c>
      <c r="AN1422" s="24" t="str">
        <f t="shared" si="80"/>
        <v/>
      </c>
    </row>
    <row r="1423" spans="1:40">
      <c r="A1423" s="80">
        <v>1422</v>
      </c>
      <c r="B1423" s="89"/>
      <c r="C1423" s="96"/>
      <c r="D1423" s="89"/>
      <c r="E1423" s="89"/>
      <c r="F1423" s="89"/>
      <c r="G1423" s="89"/>
      <c r="H1423" s="89"/>
      <c r="I1423" s="89"/>
      <c r="J1423" s="89"/>
      <c r="K1423" s="89"/>
      <c r="L1423" s="89"/>
      <c r="M1423" s="89"/>
      <c r="N1423" s="89"/>
      <c r="O1423" s="89"/>
      <c r="P1423" s="89"/>
      <c r="Q1423" s="89"/>
      <c r="R1423" s="89"/>
      <c r="S1423" s="89"/>
      <c r="T1423" s="89"/>
      <c r="U1423" s="89"/>
      <c r="V1423" s="89"/>
      <c r="W1423" s="89"/>
      <c r="X1423" s="89"/>
      <c r="Y1423" s="89"/>
      <c r="Z1423" s="89"/>
      <c r="AA1423" s="89"/>
      <c r="AB1423" s="89"/>
      <c r="AC1423" s="89"/>
      <c r="AD1423" s="89"/>
      <c r="AE1423" s="89"/>
      <c r="AF1423" s="89"/>
      <c r="AG1423" s="89"/>
      <c r="AH1423" s="89"/>
      <c r="AI1423" s="71"/>
      <c r="AJ1423" s="71"/>
      <c r="AK1423" s="71"/>
      <c r="AL1423" s="26" t="str">
        <f t="shared" si="78"/>
        <v/>
      </c>
      <c r="AM1423" s="26" t="str">
        <f t="shared" si="79"/>
        <v/>
      </c>
      <c r="AN1423" s="24" t="str">
        <f t="shared" si="80"/>
        <v/>
      </c>
    </row>
    <row r="1424" spans="1:40">
      <c r="A1424" s="80">
        <v>1423</v>
      </c>
      <c r="B1424" s="89"/>
      <c r="C1424" s="96"/>
      <c r="D1424" s="89"/>
      <c r="E1424" s="89"/>
      <c r="F1424" s="89"/>
      <c r="G1424" s="89"/>
      <c r="H1424" s="89"/>
      <c r="I1424" s="89"/>
      <c r="J1424" s="89"/>
      <c r="K1424" s="89"/>
      <c r="L1424" s="89"/>
      <c r="M1424" s="89"/>
      <c r="N1424" s="89"/>
      <c r="O1424" s="89"/>
      <c r="P1424" s="89"/>
      <c r="Q1424" s="89"/>
      <c r="R1424" s="89"/>
      <c r="S1424" s="89"/>
      <c r="T1424" s="89"/>
      <c r="U1424" s="89"/>
      <c r="V1424" s="89"/>
      <c r="W1424" s="89"/>
      <c r="X1424" s="89"/>
      <c r="Y1424" s="89"/>
      <c r="Z1424" s="89"/>
      <c r="AA1424" s="89"/>
      <c r="AB1424" s="89"/>
      <c r="AC1424" s="89"/>
      <c r="AD1424" s="89"/>
      <c r="AE1424" s="89"/>
      <c r="AF1424" s="89"/>
      <c r="AG1424" s="89"/>
      <c r="AH1424" s="89"/>
      <c r="AI1424" s="71"/>
      <c r="AJ1424" s="71"/>
      <c r="AK1424" s="71"/>
      <c r="AL1424" s="26" t="str">
        <f t="shared" si="78"/>
        <v/>
      </c>
      <c r="AM1424" s="26" t="str">
        <f t="shared" si="79"/>
        <v/>
      </c>
      <c r="AN1424" s="24" t="str">
        <f t="shared" si="80"/>
        <v/>
      </c>
    </row>
    <row r="1425" spans="1:40">
      <c r="A1425" s="80">
        <v>1424</v>
      </c>
      <c r="B1425" s="89"/>
      <c r="C1425" s="96"/>
      <c r="D1425" s="89"/>
      <c r="E1425" s="89"/>
      <c r="F1425" s="89"/>
      <c r="G1425" s="89"/>
      <c r="H1425" s="89"/>
      <c r="I1425" s="89"/>
      <c r="J1425" s="89"/>
      <c r="K1425" s="89"/>
      <c r="L1425" s="89"/>
      <c r="M1425" s="89"/>
      <c r="N1425" s="89"/>
      <c r="O1425" s="89"/>
      <c r="P1425" s="89"/>
      <c r="Q1425" s="89"/>
      <c r="R1425" s="89"/>
      <c r="S1425" s="89"/>
      <c r="T1425" s="89"/>
      <c r="U1425" s="89"/>
      <c r="V1425" s="89"/>
      <c r="W1425" s="89"/>
      <c r="X1425" s="89"/>
      <c r="Y1425" s="89"/>
      <c r="Z1425" s="89"/>
      <c r="AA1425" s="89"/>
      <c r="AB1425" s="89"/>
      <c r="AC1425" s="89"/>
      <c r="AD1425" s="89"/>
      <c r="AE1425" s="89"/>
      <c r="AF1425" s="89"/>
      <c r="AG1425" s="89"/>
      <c r="AH1425" s="89"/>
      <c r="AI1425" s="71"/>
      <c r="AJ1425" s="71"/>
      <c r="AK1425" s="71"/>
      <c r="AL1425" s="26" t="str">
        <f t="shared" si="78"/>
        <v/>
      </c>
      <c r="AM1425" s="26" t="str">
        <f t="shared" si="79"/>
        <v/>
      </c>
      <c r="AN1425" s="24" t="str">
        <f t="shared" si="80"/>
        <v/>
      </c>
    </row>
    <row r="1426" spans="1:40">
      <c r="A1426" s="80">
        <v>1425</v>
      </c>
      <c r="B1426" s="89"/>
      <c r="C1426" s="96"/>
      <c r="D1426" s="89"/>
      <c r="E1426" s="89"/>
      <c r="F1426" s="89"/>
      <c r="G1426" s="89"/>
      <c r="H1426" s="89"/>
      <c r="I1426" s="89"/>
      <c r="J1426" s="89"/>
      <c r="K1426" s="89"/>
      <c r="L1426" s="89"/>
      <c r="M1426" s="89"/>
      <c r="N1426" s="89"/>
      <c r="O1426" s="89"/>
      <c r="P1426" s="89"/>
      <c r="Q1426" s="89"/>
      <c r="R1426" s="89"/>
      <c r="S1426" s="89"/>
      <c r="T1426" s="89"/>
      <c r="U1426" s="89"/>
      <c r="V1426" s="89"/>
      <c r="W1426" s="89"/>
      <c r="X1426" s="89"/>
      <c r="Y1426" s="89"/>
      <c r="Z1426" s="89"/>
      <c r="AA1426" s="89"/>
      <c r="AB1426" s="89"/>
      <c r="AC1426" s="89"/>
      <c r="AD1426" s="89"/>
      <c r="AE1426" s="89"/>
      <c r="AF1426" s="89"/>
      <c r="AG1426" s="89"/>
      <c r="AH1426" s="89"/>
      <c r="AI1426" s="71"/>
      <c r="AJ1426" s="71"/>
      <c r="AK1426" s="71"/>
      <c r="AL1426" s="26" t="str">
        <f t="shared" si="78"/>
        <v/>
      </c>
      <c r="AM1426" s="26" t="str">
        <f t="shared" si="79"/>
        <v/>
      </c>
      <c r="AN1426" s="24" t="str">
        <f t="shared" si="80"/>
        <v/>
      </c>
    </row>
    <row r="1427" spans="1:40">
      <c r="A1427" s="80">
        <v>1426</v>
      </c>
      <c r="B1427" s="89"/>
      <c r="C1427" s="96"/>
      <c r="D1427" s="89"/>
      <c r="E1427" s="89"/>
      <c r="F1427" s="89"/>
      <c r="G1427" s="89"/>
      <c r="H1427" s="89"/>
      <c r="I1427" s="89"/>
      <c r="J1427" s="89"/>
      <c r="K1427" s="89"/>
      <c r="L1427" s="89"/>
      <c r="M1427" s="89"/>
      <c r="N1427" s="89"/>
      <c r="O1427" s="89"/>
      <c r="P1427" s="89"/>
      <c r="Q1427" s="89"/>
      <c r="R1427" s="89"/>
      <c r="S1427" s="89"/>
      <c r="T1427" s="89"/>
      <c r="U1427" s="89"/>
      <c r="V1427" s="89"/>
      <c r="W1427" s="89"/>
      <c r="X1427" s="89"/>
      <c r="Y1427" s="89"/>
      <c r="Z1427" s="89"/>
      <c r="AA1427" s="89"/>
      <c r="AB1427" s="89"/>
      <c r="AC1427" s="89"/>
      <c r="AD1427" s="89"/>
      <c r="AE1427" s="89"/>
      <c r="AF1427" s="89"/>
      <c r="AG1427" s="89"/>
      <c r="AH1427" s="89"/>
      <c r="AI1427" s="71"/>
      <c r="AJ1427" s="71"/>
      <c r="AK1427" s="71"/>
      <c r="AL1427" s="26" t="str">
        <f t="shared" si="78"/>
        <v/>
      </c>
      <c r="AM1427" s="26" t="str">
        <f t="shared" si="79"/>
        <v/>
      </c>
      <c r="AN1427" s="24" t="str">
        <f t="shared" si="80"/>
        <v/>
      </c>
    </row>
    <row r="1428" spans="1:40">
      <c r="A1428" s="80">
        <v>1427</v>
      </c>
      <c r="B1428" s="89"/>
      <c r="C1428" s="96"/>
      <c r="D1428" s="89"/>
      <c r="E1428" s="89"/>
      <c r="F1428" s="89"/>
      <c r="G1428" s="89"/>
      <c r="H1428" s="89"/>
      <c r="I1428" s="89"/>
      <c r="J1428" s="89"/>
      <c r="K1428" s="89"/>
      <c r="L1428" s="89"/>
      <c r="M1428" s="89"/>
      <c r="N1428" s="89"/>
      <c r="O1428" s="89"/>
      <c r="P1428" s="89"/>
      <c r="Q1428" s="89"/>
      <c r="R1428" s="89"/>
      <c r="S1428" s="89"/>
      <c r="T1428" s="89"/>
      <c r="U1428" s="89"/>
      <c r="V1428" s="89"/>
      <c r="W1428" s="89"/>
      <c r="X1428" s="89"/>
      <c r="Y1428" s="89"/>
      <c r="Z1428" s="89"/>
      <c r="AA1428" s="89"/>
      <c r="AB1428" s="89"/>
      <c r="AC1428" s="89"/>
      <c r="AD1428" s="89"/>
      <c r="AE1428" s="89"/>
      <c r="AF1428" s="89"/>
      <c r="AG1428" s="89"/>
      <c r="AH1428" s="89"/>
      <c r="AI1428" s="71"/>
      <c r="AJ1428" s="71"/>
      <c r="AK1428" s="71"/>
      <c r="AL1428" s="26" t="str">
        <f t="shared" si="78"/>
        <v/>
      </c>
      <c r="AM1428" s="26" t="str">
        <f t="shared" si="79"/>
        <v/>
      </c>
      <c r="AN1428" s="24" t="str">
        <f t="shared" si="80"/>
        <v/>
      </c>
    </row>
    <row r="1429" spans="1:40">
      <c r="A1429" s="80">
        <v>1428</v>
      </c>
      <c r="B1429" s="89"/>
      <c r="C1429" s="96"/>
      <c r="D1429" s="89"/>
      <c r="E1429" s="89"/>
      <c r="F1429" s="89"/>
      <c r="G1429" s="89"/>
      <c r="H1429" s="89"/>
      <c r="I1429" s="89"/>
      <c r="J1429" s="89"/>
      <c r="K1429" s="89"/>
      <c r="L1429" s="89"/>
      <c r="M1429" s="89"/>
      <c r="N1429" s="89"/>
      <c r="O1429" s="89"/>
      <c r="P1429" s="89"/>
      <c r="Q1429" s="89"/>
      <c r="R1429" s="89"/>
      <c r="S1429" s="89"/>
      <c r="T1429" s="89"/>
      <c r="U1429" s="89"/>
      <c r="V1429" s="89"/>
      <c r="W1429" s="89"/>
      <c r="X1429" s="89"/>
      <c r="Y1429" s="89"/>
      <c r="Z1429" s="89"/>
      <c r="AA1429" s="89"/>
      <c r="AB1429" s="89"/>
      <c r="AC1429" s="89"/>
      <c r="AD1429" s="89"/>
      <c r="AE1429" s="89"/>
      <c r="AF1429" s="89"/>
      <c r="AG1429" s="89"/>
      <c r="AH1429" s="89"/>
      <c r="AI1429" s="71"/>
      <c r="AJ1429" s="71"/>
      <c r="AK1429" s="71"/>
      <c r="AL1429" s="26" t="str">
        <f t="shared" si="78"/>
        <v/>
      </c>
      <c r="AM1429" s="26" t="str">
        <f t="shared" si="79"/>
        <v/>
      </c>
      <c r="AN1429" s="24" t="str">
        <f t="shared" si="80"/>
        <v/>
      </c>
    </row>
    <row r="1430" spans="1:40">
      <c r="A1430" s="80">
        <v>1429</v>
      </c>
      <c r="B1430" s="92"/>
      <c r="C1430" s="96"/>
      <c r="D1430" s="89"/>
      <c r="E1430" s="89"/>
      <c r="F1430" s="89"/>
      <c r="G1430" s="89"/>
      <c r="H1430" s="89"/>
      <c r="I1430" s="89"/>
      <c r="J1430" s="89"/>
      <c r="K1430" s="89"/>
      <c r="L1430" s="89"/>
      <c r="M1430" s="89"/>
      <c r="N1430" s="89"/>
      <c r="O1430" s="89"/>
      <c r="P1430" s="89"/>
      <c r="Q1430" s="89"/>
      <c r="R1430" s="89"/>
      <c r="S1430" s="89"/>
      <c r="T1430" s="89"/>
      <c r="U1430" s="89"/>
      <c r="V1430" s="89"/>
      <c r="W1430" s="89"/>
      <c r="X1430" s="89"/>
      <c r="Y1430" s="89"/>
      <c r="Z1430" s="89"/>
      <c r="AA1430" s="89"/>
      <c r="AB1430" s="89"/>
      <c r="AC1430" s="89"/>
      <c r="AD1430" s="89"/>
      <c r="AE1430" s="89"/>
      <c r="AF1430" s="89"/>
      <c r="AG1430" s="89"/>
      <c r="AH1430" s="89"/>
      <c r="AI1430" s="71"/>
      <c r="AJ1430" s="71"/>
      <c r="AK1430" s="97"/>
      <c r="AL1430" s="26" t="str">
        <f t="shared" si="78"/>
        <v/>
      </c>
      <c r="AM1430" s="26" t="str">
        <f t="shared" si="79"/>
        <v/>
      </c>
      <c r="AN1430" s="24" t="str">
        <f t="shared" si="80"/>
        <v/>
      </c>
    </row>
    <row r="1431" spans="1:40">
      <c r="A1431" s="80">
        <v>1430</v>
      </c>
      <c r="B1431" s="92"/>
      <c r="C1431" s="96"/>
      <c r="D1431" s="89"/>
      <c r="E1431" s="89"/>
      <c r="F1431" s="89"/>
      <c r="G1431" s="89"/>
      <c r="H1431" s="89"/>
      <c r="I1431" s="89"/>
      <c r="J1431" s="89"/>
      <c r="K1431" s="89"/>
      <c r="L1431" s="89"/>
      <c r="M1431" s="89"/>
      <c r="N1431" s="89"/>
      <c r="O1431" s="89"/>
      <c r="P1431" s="89"/>
      <c r="Q1431" s="89"/>
      <c r="R1431" s="89"/>
      <c r="S1431" s="89"/>
      <c r="T1431" s="89"/>
      <c r="U1431" s="89"/>
      <c r="V1431" s="89"/>
      <c r="W1431" s="89"/>
      <c r="X1431" s="89"/>
      <c r="Y1431" s="89"/>
      <c r="Z1431" s="89"/>
      <c r="AA1431" s="89"/>
      <c r="AB1431" s="89"/>
      <c r="AC1431" s="89"/>
      <c r="AD1431" s="89"/>
      <c r="AE1431" s="89"/>
      <c r="AF1431" s="89"/>
      <c r="AG1431" s="89"/>
      <c r="AH1431" s="89"/>
      <c r="AI1431" s="71"/>
      <c r="AJ1431" s="71"/>
      <c r="AK1431" s="71"/>
      <c r="AL1431" s="26" t="str">
        <f t="shared" si="78"/>
        <v/>
      </c>
      <c r="AM1431" s="26" t="str">
        <f t="shared" si="79"/>
        <v/>
      </c>
      <c r="AN1431" s="24" t="str">
        <f t="shared" si="80"/>
        <v/>
      </c>
    </row>
    <row r="1432" spans="1:40">
      <c r="A1432" s="80">
        <v>1431</v>
      </c>
      <c r="B1432" s="92"/>
      <c r="C1432" s="96"/>
      <c r="D1432" s="89"/>
      <c r="E1432" s="89"/>
      <c r="F1432" s="89"/>
      <c r="G1432" s="89"/>
      <c r="H1432" s="89"/>
      <c r="I1432" s="89"/>
      <c r="J1432" s="89"/>
      <c r="K1432" s="89"/>
      <c r="L1432" s="89"/>
      <c r="M1432" s="89"/>
      <c r="N1432" s="89"/>
      <c r="O1432" s="89"/>
      <c r="P1432" s="89"/>
      <c r="Q1432" s="89"/>
      <c r="R1432" s="89"/>
      <c r="S1432" s="89"/>
      <c r="T1432" s="89"/>
      <c r="U1432" s="89"/>
      <c r="V1432" s="89"/>
      <c r="W1432" s="89"/>
      <c r="X1432" s="89"/>
      <c r="Y1432" s="89"/>
      <c r="Z1432" s="89"/>
      <c r="AA1432" s="89"/>
      <c r="AB1432" s="89"/>
      <c r="AC1432" s="89"/>
      <c r="AD1432" s="89"/>
      <c r="AE1432" s="89"/>
      <c r="AF1432" s="89"/>
      <c r="AG1432" s="89"/>
      <c r="AH1432" s="89"/>
      <c r="AI1432" s="71"/>
      <c r="AJ1432" s="71"/>
      <c r="AK1432" s="71"/>
      <c r="AL1432" s="26" t="str">
        <f t="shared" si="78"/>
        <v/>
      </c>
      <c r="AM1432" s="26" t="str">
        <f t="shared" si="79"/>
        <v/>
      </c>
      <c r="AN1432" s="24" t="str">
        <f t="shared" si="80"/>
        <v/>
      </c>
    </row>
    <row r="1433" spans="1:40">
      <c r="A1433" s="80">
        <v>1432</v>
      </c>
      <c r="B1433" s="92"/>
      <c r="C1433" s="96"/>
      <c r="D1433" s="89"/>
      <c r="E1433" s="89"/>
      <c r="F1433" s="89"/>
      <c r="G1433" s="89"/>
      <c r="H1433" s="89"/>
      <c r="I1433" s="89"/>
      <c r="J1433" s="89"/>
      <c r="K1433" s="89"/>
      <c r="L1433" s="89"/>
      <c r="M1433" s="89"/>
      <c r="N1433" s="89"/>
      <c r="O1433" s="89"/>
      <c r="P1433" s="89"/>
      <c r="Q1433" s="89"/>
      <c r="R1433" s="89"/>
      <c r="S1433" s="89"/>
      <c r="T1433" s="89"/>
      <c r="U1433" s="89"/>
      <c r="V1433" s="89"/>
      <c r="W1433" s="89"/>
      <c r="X1433" s="89"/>
      <c r="Y1433" s="89"/>
      <c r="Z1433" s="89"/>
      <c r="AA1433" s="89"/>
      <c r="AB1433" s="89"/>
      <c r="AC1433" s="89"/>
      <c r="AD1433" s="89"/>
      <c r="AE1433" s="89"/>
      <c r="AF1433" s="89"/>
      <c r="AG1433" s="89"/>
      <c r="AH1433" s="89"/>
      <c r="AI1433" s="71"/>
      <c r="AJ1433" s="71"/>
      <c r="AK1433" s="71"/>
      <c r="AL1433" s="26" t="str">
        <f t="shared" si="78"/>
        <v/>
      </c>
      <c r="AM1433" s="26" t="str">
        <f t="shared" si="79"/>
        <v/>
      </c>
      <c r="AN1433" s="24" t="str">
        <f t="shared" si="80"/>
        <v/>
      </c>
    </row>
    <row r="1434" spans="1:40">
      <c r="A1434" s="80">
        <v>1433</v>
      </c>
      <c r="B1434" s="92"/>
      <c r="C1434" s="96"/>
      <c r="D1434" s="89"/>
      <c r="E1434" s="89"/>
      <c r="F1434" s="89"/>
      <c r="G1434" s="89"/>
      <c r="H1434" s="89"/>
      <c r="I1434" s="89"/>
      <c r="J1434" s="89"/>
      <c r="K1434" s="89"/>
      <c r="L1434" s="89"/>
      <c r="M1434" s="89"/>
      <c r="N1434" s="89"/>
      <c r="O1434" s="89"/>
      <c r="P1434" s="89"/>
      <c r="Q1434" s="89"/>
      <c r="R1434" s="89"/>
      <c r="S1434" s="89"/>
      <c r="T1434" s="89"/>
      <c r="U1434" s="89"/>
      <c r="V1434" s="89"/>
      <c r="W1434" s="89"/>
      <c r="X1434" s="89"/>
      <c r="Y1434" s="89"/>
      <c r="Z1434" s="89"/>
      <c r="AA1434" s="89"/>
      <c r="AB1434" s="89"/>
      <c r="AC1434" s="89"/>
      <c r="AD1434" s="89"/>
      <c r="AE1434" s="89"/>
      <c r="AF1434" s="89"/>
      <c r="AG1434" s="89"/>
      <c r="AH1434" s="89"/>
      <c r="AI1434" s="71"/>
      <c r="AJ1434" s="71"/>
      <c r="AK1434" s="71"/>
      <c r="AL1434" s="26" t="str">
        <f t="shared" si="78"/>
        <v/>
      </c>
      <c r="AM1434" s="26" t="str">
        <f t="shared" si="79"/>
        <v/>
      </c>
      <c r="AN1434" s="24" t="str">
        <f t="shared" si="80"/>
        <v/>
      </c>
    </row>
    <row r="1435" spans="1:40">
      <c r="A1435" s="80">
        <v>1434</v>
      </c>
      <c r="B1435" s="92"/>
      <c r="C1435" s="96"/>
      <c r="D1435" s="89"/>
      <c r="E1435" s="89"/>
      <c r="F1435" s="89"/>
      <c r="G1435" s="89"/>
      <c r="H1435" s="89"/>
      <c r="I1435" s="89"/>
      <c r="J1435" s="89"/>
      <c r="K1435" s="89"/>
      <c r="L1435" s="89"/>
      <c r="M1435" s="89"/>
      <c r="N1435" s="89"/>
      <c r="O1435" s="89"/>
      <c r="P1435" s="89"/>
      <c r="Q1435" s="89"/>
      <c r="R1435" s="89"/>
      <c r="S1435" s="89"/>
      <c r="T1435" s="89"/>
      <c r="U1435" s="89"/>
      <c r="V1435" s="89"/>
      <c r="W1435" s="89"/>
      <c r="X1435" s="89"/>
      <c r="Y1435" s="89"/>
      <c r="Z1435" s="89"/>
      <c r="AA1435" s="89"/>
      <c r="AB1435" s="89"/>
      <c r="AC1435" s="89"/>
      <c r="AD1435" s="89"/>
      <c r="AE1435" s="89"/>
      <c r="AF1435" s="89"/>
      <c r="AG1435" s="89"/>
      <c r="AH1435" s="89"/>
      <c r="AI1435" s="71"/>
      <c r="AJ1435" s="71"/>
      <c r="AK1435" s="71"/>
      <c r="AL1435" s="26" t="str">
        <f t="shared" si="78"/>
        <v/>
      </c>
      <c r="AM1435" s="26" t="str">
        <f t="shared" si="79"/>
        <v/>
      </c>
      <c r="AN1435" s="24" t="str">
        <f t="shared" si="80"/>
        <v/>
      </c>
    </row>
    <row r="1436" spans="1:40">
      <c r="A1436" s="80">
        <v>1435</v>
      </c>
      <c r="B1436" s="92"/>
      <c r="C1436" s="96"/>
      <c r="D1436" s="89"/>
      <c r="E1436" s="89"/>
      <c r="F1436" s="89"/>
      <c r="G1436" s="89"/>
      <c r="H1436" s="89"/>
      <c r="I1436" s="89"/>
      <c r="J1436" s="89"/>
      <c r="K1436" s="89"/>
      <c r="L1436" s="89"/>
      <c r="M1436" s="89"/>
      <c r="N1436" s="89"/>
      <c r="O1436" s="89"/>
      <c r="P1436" s="89"/>
      <c r="Q1436" s="89"/>
      <c r="R1436" s="89"/>
      <c r="S1436" s="89"/>
      <c r="T1436" s="89"/>
      <c r="U1436" s="89"/>
      <c r="V1436" s="89"/>
      <c r="W1436" s="89"/>
      <c r="X1436" s="89"/>
      <c r="Y1436" s="89"/>
      <c r="Z1436" s="89"/>
      <c r="AA1436" s="89"/>
      <c r="AB1436" s="89"/>
      <c r="AC1436" s="89"/>
      <c r="AD1436" s="89"/>
      <c r="AE1436" s="89"/>
      <c r="AF1436" s="89"/>
      <c r="AG1436" s="89"/>
      <c r="AH1436" s="89"/>
      <c r="AI1436" s="71"/>
      <c r="AJ1436" s="71"/>
      <c r="AK1436" s="71"/>
      <c r="AL1436" s="26" t="str">
        <f t="shared" si="78"/>
        <v/>
      </c>
      <c r="AM1436" s="26" t="str">
        <f t="shared" si="79"/>
        <v/>
      </c>
      <c r="AN1436" s="24" t="str">
        <f t="shared" si="80"/>
        <v/>
      </c>
    </row>
    <row r="1437" spans="1:40">
      <c r="A1437" s="80">
        <v>1436</v>
      </c>
      <c r="B1437" s="92"/>
      <c r="C1437" s="96"/>
      <c r="D1437" s="89"/>
      <c r="E1437" s="89"/>
      <c r="F1437" s="89"/>
      <c r="G1437" s="89"/>
      <c r="H1437" s="89"/>
      <c r="I1437" s="89"/>
      <c r="J1437" s="89"/>
      <c r="K1437" s="89"/>
      <c r="L1437" s="89"/>
      <c r="M1437" s="89"/>
      <c r="N1437" s="89"/>
      <c r="O1437" s="89"/>
      <c r="P1437" s="89"/>
      <c r="Q1437" s="89"/>
      <c r="R1437" s="89"/>
      <c r="S1437" s="89"/>
      <c r="T1437" s="89"/>
      <c r="U1437" s="89"/>
      <c r="V1437" s="89"/>
      <c r="W1437" s="89"/>
      <c r="X1437" s="89"/>
      <c r="Y1437" s="89"/>
      <c r="Z1437" s="89"/>
      <c r="AA1437" s="89"/>
      <c r="AB1437" s="89"/>
      <c r="AC1437" s="89"/>
      <c r="AD1437" s="89"/>
      <c r="AE1437" s="89"/>
      <c r="AF1437" s="89"/>
      <c r="AG1437" s="89"/>
      <c r="AH1437" s="89"/>
      <c r="AI1437" s="71"/>
      <c r="AJ1437" s="71"/>
      <c r="AK1437" s="71"/>
      <c r="AL1437" s="26" t="str">
        <f t="shared" si="78"/>
        <v/>
      </c>
      <c r="AM1437" s="26" t="str">
        <f t="shared" si="79"/>
        <v/>
      </c>
      <c r="AN1437" s="24" t="str">
        <f t="shared" si="80"/>
        <v/>
      </c>
    </row>
    <row r="1438" spans="1:40">
      <c r="A1438" s="80">
        <v>1437</v>
      </c>
      <c r="B1438" s="93"/>
      <c r="C1438" s="96"/>
      <c r="D1438" s="71"/>
      <c r="E1438" s="71"/>
      <c r="F1438" s="71"/>
      <c r="G1438" s="71"/>
      <c r="H1438" s="71"/>
      <c r="I1438" s="71"/>
      <c r="J1438" s="71"/>
      <c r="K1438" s="71"/>
      <c r="L1438" s="89"/>
      <c r="M1438" s="89"/>
      <c r="N1438" s="71"/>
      <c r="O1438" s="71"/>
      <c r="P1438" s="71"/>
      <c r="Q1438" s="71"/>
      <c r="R1438" s="71"/>
      <c r="S1438" s="71"/>
      <c r="T1438" s="71"/>
      <c r="U1438" s="71"/>
      <c r="V1438" s="71"/>
      <c r="W1438" s="71"/>
      <c r="X1438" s="71"/>
      <c r="Y1438" s="71"/>
      <c r="Z1438" s="71"/>
      <c r="AA1438" s="71"/>
      <c r="AB1438" s="71"/>
      <c r="AC1438" s="71"/>
      <c r="AD1438" s="71"/>
      <c r="AE1438" s="71"/>
      <c r="AF1438" s="71"/>
      <c r="AG1438" s="71"/>
      <c r="AH1438" s="71"/>
      <c r="AI1438" s="71"/>
      <c r="AJ1438" s="71"/>
      <c r="AK1438" s="71"/>
      <c r="AL1438" s="26" t="str">
        <f t="shared" si="78"/>
        <v/>
      </c>
      <c r="AM1438" s="26" t="str">
        <f t="shared" si="79"/>
        <v/>
      </c>
      <c r="AN1438" s="24" t="str">
        <f t="shared" si="80"/>
        <v/>
      </c>
    </row>
    <row r="1439" spans="1:40">
      <c r="A1439" s="80">
        <v>1438</v>
      </c>
      <c r="B1439" s="71"/>
      <c r="C1439" s="89"/>
      <c r="D1439" s="89"/>
      <c r="E1439" s="89"/>
      <c r="F1439" s="89"/>
      <c r="G1439" s="89"/>
      <c r="H1439" s="89"/>
      <c r="I1439" s="89"/>
      <c r="J1439" s="89"/>
      <c r="K1439" s="89"/>
      <c r="L1439" s="89"/>
      <c r="M1439" s="89"/>
      <c r="N1439" s="89"/>
      <c r="O1439" s="89"/>
      <c r="P1439" s="89"/>
      <c r="Q1439" s="89"/>
      <c r="R1439" s="89"/>
      <c r="S1439" s="89"/>
      <c r="T1439" s="89"/>
      <c r="U1439" s="89"/>
      <c r="V1439" s="89"/>
      <c r="W1439" s="89"/>
      <c r="X1439" s="89"/>
      <c r="Y1439" s="89"/>
      <c r="Z1439" s="89"/>
      <c r="AA1439" s="89"/>
      <c r="AB1439" s="89"/>
      <c r="AC1439" s="89"/>
      <c r="AD1439" s="89"/>
      <c r="AE1439" s="89"/>
      <c r="AF1439" s="89"/>
      <c r="AG1439" s="89"/>
      <c r="AH1439" s="89"/>
      <c r="AI1439" s="71"/>
      <c r="AJ1439" s="71"/>
      <c r="AK1439" s="71"/>
      <c r="AL1439" s="26" t="str">
        <f t="shared" si="78"/>
        <v/>
      </c>
      <c r="AM1439" s="26" t="str">
        <f t="shared" si="79"/>
        <v/>
      </c>
      <c r="AN1439" s="24" t="str">
        <f t="shared" si="80"/>
        <v/>
      </c>
    </row>
    <row r="1440" spans="1:40">
      <c r="A1440" s="80">
        <v>1439</v>
      </c>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c r="X1440" s="89"/>
      <c r="Y1440" s="89"/>
      <c r="Z1440" s="89"/>
      <c r="AA1440" s="89"/>
      <c r="AB1440" s="89"/>
      <c r="AC1440" s="89"/>
      <c r="AD1440" s="89"/>
      <c r="AE1440" s="89"/>
      <c r="AF1440" s="89"/>
      <c r="AG1440" s="89"/>
      <c r="AH1440" s="89"/>
      <c r="AI1440" s="71"/>
      <c r="AJ1440" s="71"/>
      <c r="AK1440" s="71"/>
      <c r="AL1440" s="26" t="str">
        <f t="shared" si="78"/>
        <v/>
      </c>
      <c r="AM1440" s="26" t="str">
        <f t="shared" si="79"/>
        <v/>
      </c>
      <c r="AN1440" s="24" t="str">
        <f t="shared" si="80"/>
        <v/>
      </c>
    </row>
    <row r="1441" spans="1:40">
      <c r="A1441" s="80">
        <v>1440</v>
      </c>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c r="X1441" s="89"/>
      <c r="Y1441" s="89"/>
      <c r="Z1441" s="89"/>
      <c r="AA1441" s="89"/>
      <c r="AB1441" s="89"/>
      <c r="AC1441" s="89"/>
      <c r="AD1441" s="89"/>
      <c r="AE1441" s="89"/>
      <c r="AF1441" s="89"/>
      <c r="AG1441" s="89"/>
      <c r="AH1441" s="89"/>
      <c r="AI1441" s="71"/>
      <c r="AJ1441" s="71"/>
      <c r="AK1441" s="71"/>
      <c r="AL1441" s="26" t="str">
        <f t="shared" si="78"/>
        <v/>
      </c>
      <c r="AM1441" s="26" t="str">
        <f t="shared" si="79"/>
        <v/>
      </c>
      <c r="AN1441" s="24" t="str">
        <f t="shared" si="80"/>
        <v/>
      </c>
    </row>
    <row r="1442" spans="1:40">
      <c r="A1442" s="80">
        <v>1441</v>
      </c>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c r="X1442" s="89"/>
      <c r="Y1442" s="89"/>
      <c r="Z1442" s="89"/>
      <c r="AA1442" s="89"/>
      <c r="AB1442" s="89"/>
      <c r="AC1442" s="89"/>
      <c r="AD1442" s="89"/>
      <c r="AE1442" s="89"/>
      <c r="AF1442" s="89"/>
      <c r="AG1442" s="89"/>
      <c r="AH1442" s="89"/>
      <c r="AI1442" s="71"/>
      <c r="AJ1442" s="71"/>
      <c r="AK1442" s="71"/>
      <c r="AL1442" s="26" t="str">
        <f t="shared" si="78"/>
        <v/>
      </c>
      <c r="AM1442" s="26" t="str">
        <f t="shared" si="79"/>
        <v/>
      </c>
      <c r="AN1442" s="24" t="str">
        <f t="shared" si="80"/>
        <v/>
      </c>
    </row>
    <row r="1443" spans="1:40">
      <c r="A1443" s="80">
        <v>1442</v>
      </c>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c r="X1443" s="89"/>
      <c r="Y1443" s="89"/>
      <c r="Z1443" s="89"/>
      <c r="AA1443" s="89"/>
      <c r="AB1443" s="89"/>
      <c r="AC1443" s="89"/>
      <c r="AD1443" s="89"/>
      <c r="AE1443" s="89"/>
      <c r="AF1443" s="89"/>
      <c r="AG1443" s="89"/>
      <c r="AH1443" s="89"/>
      <c r="AI1443" s="71"/>
      <c r="AJ1443" s="71"/>
      <c r="AK1443" s="71"/>
      <c r="AL1443" s="26" t="str">
        <f t="shared" si="78"/>
        <v/>
      </c>
      <c r="AM1443" s="26" t="str">
        <f t="shared" si="79"/>
        <v/>
      </c>
      <c r="AN1443" s="24" t="str">
        <f t="shared" si="80"/>
        <v/>
      </c>
    </row>
    <row r="1444" spans="1:40">
      <c r="A1444" s="80">
        <v>1443</v>
      </c>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c r="X1444" s="89"/>
      <c r="Y1444" s="89"/>
      <c r="Z1444" s="89"/>
      <c r="AA1444" s="89"/>
      <c r="AB1444" s="89"/>
      <c r="AC1444" s="89"/>
      <c r="AD1444" s="89"/>
      <c r="AE1444" s="89"/>
      <c r="AF1444" s="89"/>
      <c r="AG1444" s="89"/>
      <c r="AH1444" s="89"/>
      <c r="AI1444" s="71"/>
      <c r="AJ1444" s="71"/>
      <c r="AK1444" s="71"/>
      <c r="AL1444" s="26" t="str">
        <f t="shared" si="78"/>
        <v/>
      </c>
      <c r="AM1444" s="26" t="str">
        <f t="shared" si="79"/>
        <v/>
      </c>
      <c r="AN1444" s="24" t="str">
        <f t="shared" si="80"/>
        <v/>
      </c>
    </row>
    <row r="1445" spans="1:40">
      <c r="A1445" s="80">
        <v>1444</v>
      </c>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c r="X1445" s="89"/>
      <c r="Y1445" s="89"/>
      <c r="Z1445" s="89"/>
      <c r="AA1445" s="89"/>
      <c r="AB1445" s="89"/>
      <c r="AC1445" s="89"/>
      <c r="AD1445" s="89"/>
      <c r="AE1445" s="89"/>
      <c r="AF1445" s="89"/>
      <c r="AG1445" s="89"/>
      <c r="AH1445" s="89"/>
      <c r="AI1445" s="71"/>
      <c r="AJ1445" s="71"/>
      <c r="AK1445" s="71"/>
      <c r="AL1445" s="26" t="str">
        <f t="shared" si="78"/>
        <v/>
      </c>
      <c r="AM1445" s="26" t="str">
        <f t="shared" si="79"/>
        <v/>
      </c>
      <c r="AN1445" s="24" t="str">
        <f t="shared" si="80"/>
        <v/>
      </c>
    </row>
    <row r="1446" spans="1:40">
      <c r="A1446" s="80">
        <v>1445</v>
      </c>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c r="X1446" s="89"/>
      <c r="Y1446" s="89"/>
      <c r="Z1446" s="89"/>
      <c r="AA1446" s="89"/>
      <c r="AB1446" s="89"/>
      <c r="AC1446" s="89"/>
      <c r="AD1446" s="89"/>
      <c r="AE1446" s="89"/>
      <c r="AF1446" s="89"/>
      <c r="AG1446" s="89"/>
      <c r="AH1446" s="89"/>
      <c r="AI1446" s="71"/>
      <c r="AJ1446" s="71"/>
      <c r="AK1446" s="71"/>
      <c r="AL1446" s="26" t="str">
        <f t="shared" si="78"/>
        <v/>
      </c>
      <c r="AM1446" s="26" t="str">
        <f t="shared" si="79"/>
        <v/>
      </c>
      <c r="AN1446" s="24" t="str">
        <f t="shared" si="80"/>
        <v/>
      </c>
    </row>
    <row r="1447" spans="1:40">
      <c r="A1447" s="80">
        <v>1446</v>
      </c>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c r="X1447" s="89"/>
      <c r="Y1447" s="89"/>
      <c r="Z1447" s="89"/>
      <c r="AA1447" s="89"/>
      <c r="AB1447" s="89"/>
      <c r="AC1447" s="89"/>
      <c r="AD1447" s="89"/>
      <c r="AE1447" s="89"/>
      <c r="AF1447" s="89"/>
      <c r="AG1447" s="89"/>
      <c r="AH1447" s="89"/>
      <c r="AI1447" s="71"/>
      <c r="AJ1447" s="71"/>
      <c r="AK1447" s="71"/>
      <c r="AL1447" s="26" t="str">
        <f t="shared" si="78"/>
        <v/>
      </c>
      <c r="AM1447" s="26" t="str">
        <f t="shared" si="79"/>
        <v/>
      </c>
      <c r="AN1447" s="24" t="str">
        <f t="shared" si="80"/>
        <v/>
      </c>
    </row>
    <row r="1448" spans="1:40">
      <c r="A1448" s="80">
        <v>1447</v>
      </c>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c r="X1448" s="89"/>
      <c r="Y1448" s="89"/>
      <c r="Z1448" s="89"/>
      <c r="AA1448" s="89"/>
      <c r="AB1448" s="89"/>
      <c r="AC1448" s="89"/>
      <c r="AD1448" s="89"/>
      <c r="AE1448" s="89"/>
      <c r="AF1448" s="89"/>
      <c r="AG1448" s="89"/>
      <c r="AH1448" s="89"/>
      <c r="AI1448" s="71"/>
      <c r="AJ1448" s="71"/>
      <c r="AK1448" s="71"/>
      <c r="AL1448" s="26" t="str">
        <f t="shared" si="78"/>
        <v/>
      </c>
      <c r="AM1448" s="26" t="str">
        <f t="shared" si="79"/>
        <v/>
      </c>
      <c r="AN1448" s="24" t="str">
        <f t="shared" si="80"/>
        <v/>
      </c>
    </row>
    <row r="1449" spans="1:40">
      <c r="A1449" s="80">
        <v>1448</v>
      </c>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c r="X1449" s="89"/>
      <c r="Y1449" s="89"/>
      <c r="Z1449" s="89"/>
      <c r="AA1449" s="89"/>
      <c r="AB1449" s="89"/>
      <c r="AC1449" s="89"/>
      <c r="AD1449" s="89"/>
      <c r="AE1449" s="89"/>
      <c r="AF1449" s="89"/>
      <c r="AG1449" s="89"/>
      <c r="AH1449" s="89"/>
      <c r="AI1449" s="71"/>
      <c r="AJ1449" s="71"/>
      <c r="AK1449" s="71"/>
      <c r="AL1449" s="26" t="str">
        <f t="shared" si="78"/>
        <v/>
      </c>
      <c r="AM1449" s="26" t="str">
        <f t="shared" si="79"/>
        <v/>
      </c>
      <c r="AN1449" s="24" t="str">
        <f t="shared" si="80"/>
        <v/>
      </c>
    </row>
    <row r="1450" spans="1:40">
      <c r="A1450" s="80">
        <v>1449</v>
      </c>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c r="X1450" s="89"/>
      <c r="Y1450" s="89"/>
      <c r="Z1450" s="89"/>
      <c r="AA1450" s="89"/>
      <c r="AB1450" s="89"/>
      <c r="AC1450" s="89"/>
      <c r="AD1450" s="89"/>
      <c r="AE1450" s="89"/>
      <c r="AF1450" s="89"/>
      <c r="AG1450" s="89"/>
      <c r="AH1450" s="89"/>
      <c r="AI1450" s="71"/>
      <c r="AJ1450" s="71"/>
      <c r="AK1450" s="71"/>
      <c r="AL1450" s="26" t="str">
        <f t="shared" si="78"/>
        <v/>
      </c>
      <c r="AM1450" s="26" t="str">
        <f t="shared" si="79"/>
        <v/>
      </c>
      <c r="AN1450" s="24" t="str">
        <f t="shared" si="80"/>
        <v/>
      </c>
    </row>
    <row r="1451" spans="1:40">
      <c r="A1451" s="80">
        <v>1450</v>
      </c>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c r="X1451" s="89"/>
      <c r="Y1451" s="89"/>
      <c r="Z1451" s="89"/>
      <c r="AA1451" s="89"/>
      <c r="AB1451" s="89"/>
      <c r="AC1451" s="89"/>
      <c r="AD1451" s="89"/>
      <c r="AE1451" s="89"/>
      <c r="AF1451" s="89"/>
      <c r="AG1451" s="89"/>
      <c r="AH1451" s="89"/>
      <c r="AI1451" s="71"/>
      <c r="AJ1451" s="71"/>
      <c r="AK1451" s="71"/>
      <c r="AL1451" s="26" t="str">
        <f t="shared" si="78"/>
        <v/>
      </c>
      <c r="AM1451" s="26" t="str">
        <f t="shared" si="79"/>
        <v/>
      </c>
      <c r="AN1451" s="24" t="str">
        <f t="shared" si="80"/>
        <v/>
      </c>
    </row>
    <row r="1452" spans="1:40">
      <c r="A1452" s="80">
        <v>1451</v>
      </c>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c r="X1452" s="89"/>
      <c r="Y1452" s="89"/>
      <c r="Z1452" s="89"/>
      <c r="AA1452" s="89"/>
      <c r="AB1452" s="89"/>
      <c r="AC1452" s="89"/>
      <c r="AD1452" s="89"/>
      <c r="AE1452" s="89"/>
      <c r="AF1452" s="89"/>
      <c r="AG1452" s="89"/>
      <c r="AH1452" s="89"/>
      <c r="AI1452" s="71"/>
      <c r="AJ1452" s="71"/>
      <c r="AK1452" s="71"/>
      <c r="AL1452" s="26" t="str">
        <f t="shared" si="78"/>
        <v/>
      </c>
      <c r="AM1452" s="26" t="str">
        <f t="shared" si="79"/>
        <v/>
      </c>
      <c r="AN1452" s="24" t="str">
        <f t="shared" si="80"/>
        <v/>
      </c>
    </row>
    <row r="1453" spans="1:40">
      <c r="A1453" s="80">
        <v>1452</v>
      </c>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c r="X1453" s="89"/>
      <c r="Y1453" s="89"/>
      <c r="Z1453" s="89"/>
      <c r="AA1453" s="89"/>
      <c r="AB1453" s="89"/>
      <c r="AC1453" s="89"/>
      <c r="AD1453" s="89"/>
      <c r="AE1453" s="89"/>
      <c r="AF1453" s="89"/>
      <c r="AG1453" s="89"/>
      <c r="AH1453" s="89"/>
      <c r="AI1453" s="71"/>
      <c r="AJ1453" s="71"/>
      <c r="AK1453" s="71"/>
      <c r="AL1453" s="26" t="str">
        <f t="shared" si="78"/>
        <v/>
      </c>
      <c r="AM1453" s="26" t="str">
        <f t="shared" si="79"/>
        <v/>
      </c>
      <c r="AN1453" s="24" t="str">
        <f t="shared" si="80"/>
        <v/>
      </c>
    </row>
    <row r="1454" spans="1:40">
      <c r="A1454" s="80">
        <v>1453</v>
      </c>
      <c r="B1454" s="89"/>
      <c r="C1454" s="89"/>
      <c r="D1454" s="89"/>
      <c r="E1454" s="89"/>
      <c r="F1454" s="89"/>
      <c r="G1454" s="89"/>
      <c r="H1454" s="89"/>
      <c r="I1454" s="89"/>
      <c r="J1454" s="89"/>
      <c r="K1454" s="89"/>
      <c r="L1454" s="89"/>
      <c r="M1454" s="89"/>
      <c r="N1454" s="89"/>
      <c r="O1454" s="89"/>
      <c r="P1454" s="89"/>
      <c r="Q1454" s="89"/>
      <c r="R1454" s="89"/>
      <c r="S1454" s="89"/>
      <c r="T1454" s="89"/>
      <c r="U1454" s="89"/>
      <c r="V1454" s="89"/>
      <c r="W1454" s="89"/>
      <c r="X1454" s="89"/>
      <c r="Y1454" s="89"/>
      <c r="Z1454" s="89"/>
      <c r="AA1454" s="89"/>
      <c r="AB1454" s="89"/>
      <c r="AC1454" s="89"/>
      <c r="AD1454" s="89"/>
      <c r="AE1454" s="89"/>
      <c r="AF1454" s="89"/>
      <c r="AG1454" s="89"/>
      <c r="AH1454" s="89"/>
      <c r="AI1454" s="71"/>
      <c r="AJ1454" s="71"/>
      <c r="AK1454" s="71"/>
      <c r="AL1454" s="26" t="str">
        <f t="shared" si="78"/>
        <v/>
      </c>
      <c r="AM1454" s="26" t="str">
        <f t="shared" si="79"/>
        <v/>
      </c>
      <c r="AN1454" s="24" t="str">
        <f t="shared" si="80"/>
        <v/>
      </c>
    </row>
    <row r="1455" spans="1:40">
      <c r="A1455" s="80">
        <v>1454</v>
      </c>
      <c r="B1455" s="92"/>
      <c r="C1455" s="89"/>
      <c r="D1455" s="89"/>
      <c r="E1455" s="89"/>
      <c r="F1455" s="89"/>
      <c r="G1455" s="89"/>
      <c r="H1455" s="89"/>
      <c r="I1455" s="89"/>
      <c r="J1455" s="89"/>
      <c r="K1455" s="89"/>
      <c r="L1455" s="89"/>
      <c r="M1455" s="89"/>
      <c r="N1455" s="89"/>
      <c r="O1455" s="89"/>
      <c r="P1455" s="89"/>
      <c r="Q1455" s="89"/>
      <c r="R1455" s="89"/>
      <c r="S1455" s="89"/>
      <c r="T1455" s="89"/>
      <c r="U1455" s="89"/>
      <c r="V1455" s="89"/>
      <c r="W1455" s="89"/>
      <c r="X1455" s="89"/>
      <c r="Y1455" s="89"/>
      <c r="Z1455" s="89"/>
      <c r="AA1455" s="89"/>
      <c r="AB1455" s="89"/>
      <c r="AC1455" s="89"/>
      <c r="AD1455" s="89"/>
      <c r="AE1455" s="89"/>
      <c r="AF1455" s="89"/>
      <c r="AG1455" s="89"/>
      <c r="AH1455" s="89"/>
      <c r="AI1455" s="71"/>
      <c r="AJ1455" s="71"/>
      <c r="AK1455" s="71"/>
      <c r="AL1455" s="26" t="str">
        <f t="shared" si="78"/>
        <v/>
      </c>
      <c r="AM1455" s="26" t="str">
        <f t="shared" si="79"/>
        <v/>
      </c>
      <c r="AN1455" s="24" t="str">
        <f t="shared" si="80"/>
        <v/>
      </c>
    </row>
    <row r="1456" spans="1:40">
      <c r="A1456" s="80">
        <v>1455</v>
      </c>
      <c r="B1456" s="92"/>
      <c r="C1456" s="89"/>
      <c r="D1456" s="89"/>
      <c r="E1456" s="89"/>
      <c r="F1456" s="89"/>
      <c r="G1456" s="89"/>
      <c r="H1456" s="89"/>
      <c r="I1456" s="89"/>
      <c r="J1456" s="89"/>
      <c r="K1456" s="89"/>
      <c r="L1456" s="89"/>
      <c r="M1456" s="89"/>
      <c r="N1456" s="89"/>
      <c r="O1456" s="89"/>
      <c r="P1456" s="89"/>
      <c r="Q1456" s="89"/>
      <c r="R1456" s="89"/>
      <c r="S1456" s="89"/>
      <c r="T1456" s="89"/>
      <c r="U1456" s="89"/>
      <c r="V1456" s="89"/>
      <c r="W1456" s="89"/>
      <c r="X1456" s="89"/>
      <c r="Y1456" s="89"/>
      <c r="Z1456" s="89"/>
      <c r="AA1456" s="89"/>
      <c r="AB1456" s="89"/>
      <c r="AC1456" s="89"/>
      <c r="AD1456" s="89"/>
      <c r="AE1456" s="89"/>
      <c r="AF1456" s="89"/>
      <c r="AG1456" s="89"/>
      <c r="AH1456" s="89"/>
      <c r="AI1456" s="71"/>
      <c r="AJ1456" s="71"/>
      <c r="AK1456" s="71"/>
      <c r="AL1456" s="26" t="str">
        <f t="shared" si="78"/>
        <v/>
      </c>
      <c r="AM1456" s="26" t="str">
        <f t="shared" si="79"/>
        <v/>
      </c>
      <c r="AN1456" s="24" t="str">
        <f t="shared" si="80"/>
        <v/>
      </c>
    </row>
    <row r="1457" spans="1:40">
      <c r="A1457" s="80">
        <v>1456</v>
      </c>
      <c r="B1457" s="92"/>
      <c r="C1457" s="89"/>
      <c r="D1457" s="89"/>
      <c r="E1457" s="89"/>
      <c r="F1457" s="89"/>
      <c r="G1457" s="89"/>
      <c r="H1457" s="89"/>
      <c r="I1457" s="89"/>
      <c r="J1457" s="89"/>
      <c r="K1457" s="89"/>
      <c r="L1457" s="89"/>
      <c r="M1457" s="89"/>
      <c r="N1457" s="89"/>
      <c r="O1457" s="89"/>
      <c r="P1457" s="89"/>
      <c r="Q1457" s="89"/>
      <c r="R1457" s="89"/>
      <c r="S1457" s="89"/>
      <c r="T1457" s="89"/>
      <c r="U1457" s="89"/>
      <c r="V1457" s="89"/>
      <c r="W1457" s="89"/>
      <c r="X1457" s="89"/>
      <c r="Y1457" s="89"/>
      <c r="Z1457" s="89"/>
      <c r="AA1457" s="89"/>
      <c r="AB1457" s="89"/>
      <c r="AC1457" s="89"/>
      <c r="AD1457" s="89"/>
      <c r="AE1457" s="89"/>
      <c r="AF1457" s="89"/>
      <c r="AG1457" s="89"/>
      <c r="AH1457" s="89"/>
      <c r="AI1457" s="71"/>
      <c r="AJ1457" s="71"/>
      <c r="AK1457" s="71"/>
      <c r="AL1457" s="26" t="str">
        <f t="shared" si="78"/>
        <v/>
      </c>
      <c r="AM1457" s="26" t="str">
        <f t="shared" si="79"/>
        <v/>
      </c>
      <c r="AN1457" s="24" t="str">
        <f t="shared" si="80"/>
        <v/>
      </c>
    </row>
    <row r="1458" spans="1:40">
      <c r="A1458" s="80">
        <v>1457</v>
      </c>
      <c r="B1458" s="92"/>
      <c r="C1458" s="89"/>
      <c r="D1458" s="89"/>
      <c r="E1458" s="89"/>
      <c r="F1458" s="89"/>
      <c r="G1458" s="89"/>
      <c r="H1458" s="89"/>
      <c r="I1458" s="89"/>
      <c r="J1458" s="89"/>
      <c r="K1458" s="89"/>
      <c r="L1458" s="89"/>
      <c r="M1458" s="89"/>
      <c r="N1458" s="89"/>
      <c r="O1458" s="89"/>
      <c r="P1458" s="89"/>
      <c r="Q1458" s="89"/>
      <c r="R1458" s="89"/>
      <c r="S1458" s="89"/>
      <c r="T1458" s="89"/>
      <c r="U1458" s="89"/>
      <c r="V1458" s="89"/>
      <c r="W1458" s="89"/>
      <c r="X1458" s="89"/>
      <c r="Y1458" s="89"/>
      <c r="Z1458" s="89"/>
      <c r="AA1458" s="89"/>
      <c r="AB1458" s="89"/>
      <c r="AC1458" s="89"/>
      <c r="AD1458" s="89"/>
      <c r="AE1458" s="89"/>
      <c r="AF1458" s="89"/>
      <c r="AG1458" s="89"/>
      <c r="AH1458" s="89"/>
      <c r="AI1458" s="71"/>
      <c r="AJ1458" s="71"/>
      <c r="AK1458" s="71"/>
      <c r="AL1458" s="26" t="str">
        <f t="shared" si="78"/>
        <v/>
      </c>
      <c r="AM1458" s="26" t="str">
        <f t="shared" si="79"/>
        <v/>
      </c>
      <c r="AN1458" s="24" t="str">
        <f t="shared" si="80"/>
        <v/>
      </c>
    </row>
    <row r="1459" spans="1:40">
      <c r="A1459" s="80">
        <v>1458</v>
      </c>
      <c r="B1459" s="92"/>
      <c r="C1459" s="89"/>
      <c r="D1459" s="89"/>
      <c r="E1459" s="89"/>
      <c r="F1459" s="89"/>
      <c r="G1459" s="89"/>
      <c r="H1459" s="89"/>
      <c r="I1459" s="89"/>
      <c r="J1459" s="89"/>
      <c r="K1459" s="89"/>
      <c r="L1459" s="89"/>
      <c r="M1459" s="89"/>
      <c r="N1459" s="89"/>
      <c r="O1459" s="89"/>
      <c r="P1459" s="89"/>
      <c r="Q1459" s="89"/>
      <c r="R1459" s="89"/>
      <c r="S1459" s="89"/>
      <c r="T1459" s="89"/>
      <c r="U1459" s="89"/>
      <c r="V1459" s="89"/>
      <c r="W1459" s="89"/>
      <c r="X1459" s="89"/>
      <c r="Y1459" s="89"/>
      <c r="Z1459" s="89"/>
      <c r="AA1459" s="89"/>
      <c r="AB1459" s="89"/>
      <c r="AC1459" s="89"/>
      <c r="AD1459" s="89"/>
      <c r="AE1459" s="89"/>
      <c r="AF1459" s="89"/>
      <c r="AG1459" s="89"/>
      <c r="AH1459" s="89"/>
      <c r="AI1459" s="71"/>
      <c r="AJ1459" s="71"/>
      <c r="AK1459" s="71"/>
      <c r="AL1459" s="26" t="str">
        <f t="shared" si="78"/>
        <v/>
      </c>
      <c r="AM1459" s="26" t="str">
        <f t="shared" si="79"/>
        <v/>
      </c>
      <c r="AN1459" s="24" t="str">
        <f t="shared" si="80"/>
        <v/>
      </c>
    </row>
    <row r="1460" spans="1:40">
      <c r="A1460" s="80">
        <v>1459</v>
      </c>
      <c r="B1460" s="92"/>
      <c r="C1460" s="89"/>
      <c r="D1460" s="89"/>
      <c r="E1460" s="89"/>
      <c r="F1460" s="89"/>
      <c r="G1460" s="89"/>
      <c r="H1460" s="89"/>
      <c r="I1460" s="89"/>
      <c r="J1460" s="89"/>
      <c r="K1460" s="89"/>
      <c r="L1460" s="89"/>
      <c r="M1460" s="89"/>
      <c r="N1460" s="89"/>
      <c r="O1460" s="89"/>
      <c r="P1460" s="89"/>
      <c r="Q1460" s="89"/>
      <c r="R1460" s="89"/>
      <c r="S1460" s="89"/>
      <c r="T1460" s="89"/>
      <c r="U1460" s="89"/>
      <c r="V1460" s="89"/>
      <c r="W1460" s="89"/>
      <c r="X1460" s="89"/>
      <c r="Y1460" s="89"/>
      <c r="Z1460" s="89"/>
      <c r="AA1460" s="89"/>
      <c r="AB1460" s="89"/>
      <c r="AC1460" s="89"/>
      <c r="AD1460" s="89"/>
      <c r="AE1460" s="89"/>
      <c r="AF1460" s="89"/>
      <c r="AG1460" s="89"/>
      <c r="AH1460" s="89"/>
      <c r="AI1460" s="71"/>
      <c r="AJ1460" s="71"/>
      <c r="AK1460" s="71"/>
      <c r="AL1460" s="26" t="str">
        <f t="shared" si="78"/>
        <v/>
      </c>
      <c r="AM1460" s="26" t="str">
        <f t="shared" si="79"/>
        <v/>
      </c>
      <c r="AN1460" s="24" t="str">
        <f t="shared" si="80"/>
        <v/>
      </c>
    </row>
    <row r="1461" spans="1:40">
      <c r="A1461" s="80">
        <v>1460</v>
      </c>
      <c r="B1461" s="92"/>
      <c r="C1461" s="89"/>
      <c r="D1461" s="89"/>
      <c r="E1461" s="89"/>
      <c r="F1461" s="89"/>
      <c r="G1461" s="89"/>
      <c r="H1461" s="89"/>
      <c r="I1461" s="89"/>
      <c r="J1461" s="89"/>
      <c r="K1461" s="89"/>
      <c r="L1461" s="89"/>
      <c r="M1461" s="89"/>
      <c r="N1461" s="89"/>
      <c r="O1461" s="89"/>
      <c r="P1461" s="89"/>
      <c r="Q1461" s="89"/>
      <c r="R1461" s="89"/>
      <c r="S1461" s="89"/>
      <c r="T1461" s="89"/>
      <c r="U1461" s="89"/>
      <c r="V1461" s="89"/>
      <c r="W1461" s="89"/>
      <c r="X1461" s="89"/>
      <c r="Y1461" s="89"/>
      <c r="Z1461" s="89"/>
      <c r="AA1461" s="89"/>
      <c r="AB1461" s="89"/>
      <c r="AC1461" s="89"/>
      <c r="AD1461" s="89"/>
      <c r="AE1461" s="89"/>
      <c r="AF1461" s="89"/>
      <c r="AG1461" s="89"/>
      <c r="AH1461" s="89"/>
      <c r="AI1461" s="71"/>
      <c r="AJ1461" s="71"/>
      <c r="AK1461" s="71"/>
      <c r="AL1461" s="26" t="str">
        <f t="shared" si="78"/>
        <v/>
      </c>
      <c r="AM1461" s="26" t="str">
        <f t="shared" si="79"/>
        <v/>
      </c>
      <c r="AN1461" s="24" t="str">
        <f t="shared" si="80"/>
        <v/>
      </c>
    </row>
    <row r="1462" spans="1:40">
      <c r="A1462" s="80">
        <v>1461</v>
      </c>
      <c r="B1462" s="92"/>
      <c r="C1462" s="89"/>
      <c r="D1462" s="89"/>
      <c r="E1462" s="89"/>
      <c r="F1462" s="89"/>
      <c r="G1462" s="89"/>
      <c r="H1462" s="89"/>
      <c r="I1462" s="89"/>
      <c r="J1462" s="89"/>
      <c r="K1462" s="89"/>
      <c r="L1462" s="89"/>
      <c r="M1462" s="89"/>
      <c r="N1462" s="89"/>
      <c r="O1462" s="89"/>
      <c r="P1462" s="89"/>
      <c r="Q1462" s="89"/>
      <c r="R1462" s="89"/>
      <c r="S1462" s="89"/>
      <c r="T1462" s="89"/>
      <c r="U1462" s="89"/>
      <c r="V1462" s="89"/>
      <c r="W1462" s="89"/>
      <c r="X1462" s="89"/>
      <c r="Y1462" s="89"/>
      <c r="Z1462" s="89"/>
      <c r="AA1462" s="89"/>
      <c r="AB1462" s="89"/>
      <c r="AC1462" s="89"/>
      <c r="AD1462" s="89"/>
      <c r="AE1462" s="89"/>
      <c r="AF1462" s="89"/>
      <c r="AG1462" s="89"/>
      <c r="AH1462" s="89"/>
      <c r="AI1462" s="71"/>
      <c r="AJ1462" s="71"/>
      <c r="AK1462" s="71"/>
      <c r="AL1462" s="26" t="str">
        <f t="shared" ref="AL1462:AL1525" si="81">IF(E1462="","",E1462+F1462/60+24)</f>
        <v/>
      </c>
      <c r="AM1462" s="26" t="str">
        <f t="shared" ref="AM1462:AM1525" si="82">IF(G1462="","",G1462+H1462/60)</f>
        <v/>
      </c>
      <c r="AN1462" s="24" t="str">
        <f t="shared" ref="AN1462:AN1525" si="83">IF(OR(E1462="",G1462=""),"",AL1462-AM1462)</f>
        <v/>
      </c>
    </row>
    <row r="1463" spans="1:40">
      <c r="A1463" s="80">
        <v>1462</v>
      </c>
      <c r="B1463" s="92"/>
      <c r="C1463" s="89"/>
      <c r="D1463" s="89"/>
      <c r="E1463" s="89"/>
      <c r="F1463" s="89"/>
      <c r="G1463" s="89"/>
      <c r="H1463" s="89"/>
      <c r="I1463" s="89"/>
      <c r="J1463" s="89"/>
      <c r="K1463" s="89"/>
      <c r="L1463" s="89"/>
      <c r="M1463" s="89"/>
      <c r="N1463" s="89"/>
      <c r="O1463" s="89"/>
      <c r="P1463" s="89"/>
      <c r="Q1463" s="89"/>
      <c r="R1463" s="89"/>
      <c r="S1463" s="89"/>
      <c r="T1463" s="89"/>
      <c r="U1463" s="89"/>
      <c r="V1463" s="89"/>
      <c r="W1463" s="89"/>
      <c r="X1463" s="89"/>
      <c r="Y1463" s="89"/>
      <c r="Z1463" s="89"/>
      <c r="AA1463" s="89"/>
      <c r="AB1463" s="89"/>
      <c r="AC1463" s="89"/>
      <c r="AD1463" s="89"/>
      <c r="AE1463" s="89"/>
      <c r="AF1463" s="89"/>
      <c r="AG1463" s="89"/>
      <c r="AH1463" s="89"/>
      <c r="AI1463" s="71"/>
      <c r="AJ1463" s="71"/>
      <c r="AK1463" s="71"/>
      <c r="AL1463" s="26" t="str">
        <f t="shared" si="81"/>
        <v/>
      </c>
      <c r="AM1463" s="26" t="str">
        <f t="shared" si="82"/>
        <v/>
      </c>
      <c r="AN1463" s="24" t="str">
        <f t="shared" si="83"/>
        <v/>
      </c>
    </row>
    <row r="1464" spans="1:40">
      <c r="A1464" s="80">
        <v>1463</v>
      </c>
      <c r="B1464" s="92"/>
      <c r="C1464" s="89"/>
      <c r="D1464" s="89"/>
      <c r="E1464" s="89"/>
      <c r="F1464" s="89"/>
      <c r="G1464" s="89"/>
      <c r="H1464" s="89"/>
      <c r="I1464" s="89"/>
      <c r="J1464" s="89"/>
      <c r="K1464" s="89"/>
      <c r="L1464" s="89"/>
      <c r="M1464" s="89"/>
      <c r="N1464" s="89"/>
      <c r="O1464" s="89"/>
      <c r="P1464" s="89"/>
      <c r="Q1464" s="89"/>
      <c r="R1464" s="89"/>
      <c r="S1464" s="89"/>
      <c r="T1464" s="89"/>
      <c r="U1464" s="89"/>
      <c r="V1464" s="89"/>
      <c r="W1464" s="89"/>
      <c r="X1464" s="89"/>
      <c r="Y1464" s="89"/>
      <c r="Z1464" s="89"/>
      <c r="AA1464" s="89"/>
      <c r="AB1464" s="89"/>
      <c r="AC1464" s="89"/>
      <c r="AD1464" s="89"/>
      <c r="AE1464" s="89"/>
      <c r="AF1464" s="89"/>
      <c r="AG1464" s="89"/>
      <c r="AH1464" s="89"/>
      <c r="AI1464" s="71"/>
      <c r="AJ1464" s="71"/>
      <c r="AK1464" s="71"/>
      <c r="AL1464" s="26" t="str">
        <f t="shared" si="81"/>
        <v/>
      </c>
      <c r="AM1464" s="26" t="str">
        <f t="shared" si="82"/>
        <v/>
      </c>
      <c r="AN1464" s="24" t="str">
        <f t="shared" si="83"/>
        <v/>
      </c>
    </row>
    <row r="1465" spans="1:40">
      <c r="A1465" s="80">
        <v>1464</v>
      </c>
      <c r="B1465" s="92"/>
      <c r="C1465" s="89"/>
      <c r="D1465" s="89"/>
      <c r="E1465" s="89"/>
      <c r="F1465" s="89"/>
      <c r="G1465" s="89"/>
      <c r="H1465" s="89"/>
      <c r="I1465" s="89"/>
      <c r="J1465" s="89"/>
      <c r="K1465" s="89"/>
      <c r="L1465" s="89"/>
      <c r="M1465" s="89"/>
      <c r="N1465" s="89"/>
      <c r="O1465" s="89"/>
      <c r="P1465" s="89"/>
      <c r="Q1465" s="89"/>
      <c r="R1465" s="89"/>
      <c r="S1465" s="89"/>
      <c r="T1465" s="89"/>
      <c r="U1465" s="89"/>
      <c r="V1465" s="89"/>
      <c r="W1465" s="89"/>
      <c r="X1465" s="89"/>
      <c r="Y1465" s="89"/>
      <c r="Z1465" s="89"/>
      <c r="AA1465" s="89"/>
      <c r="AB1465" s="89"/>
      <c r="AC1465" s="89"/>
      <c r="AD1465" s="89"/>
      <c r="AE1465" s="89"/>
      <c r="AF1465" s="89"/>
      <c r="AG1465" s="89"/>
      <c r="AH1465" s="89"/>
      <c r="AI1465" s="71"/>
      <c r="AJ1465" s="71"/>
      <c r="AK1465" s="71"/>
      <c r="AL1465" s="26" t="str">
        <f t="shared" si="81"/>
        <v/>
      </c>
      <c r="AM1465" s="26" t="str">
        <f t="shared" si="82"/>
        <v/>
      </c>
      <c r="AN1465" s="24" t="str">
        <f t="shared" si="83"/>
        <v/>
      </c>
    </row>
    <row r="1466" spans="1:40">
      <c r="A1466" s="80">
        <v>1465</v>
      </c>
      <c r="B1466" s="92"/>
      <c r="C1466" s="89"/>
      <c r="D1466" s="89"/>
      <c r="E1466" s="89"/>
      <c r="F1466" s="89"/>
      <c r="G1466" s="89"/>
      <c r="H1466" s="89"/>
      <c r="I1466" s="89"/>
      <c r="J1466" s="89"/>
      <c r="K1466" s="89"/>
      <c r="L1466" s="89"/>
      <c r="M1466" s="89"/>
      <c r="N1466" s="89"/>
      <c r="O1466" s="89"/>
      <c r="P1466" s="89"/>
      <c r="Q1466" s="89"/>
      <c r="R1466" s="89"/>
      <c r="S1466" s="89"/>
      <c r="T1466" s="89"/>
      <c r="U1466" s="89"/>
      <c r="V1466" s="89"/>
      <c r="W1466" s="89"/>
      <c r="X1466" s="89"/>
      <c r="Y1466" s="89"/>
      <c r="Z1466" s="89"/>
      <c r="AA1466" s="89"/>
      <c r="AB1466" s="89"/>
      <c r="AC1466" s="89"/>
      <c r="AD1466" s="89"/>
      <c r="AE1466" s="89"/>
      <c r="AF1466" s="89"/>
      <c r="AG1466" s="89"/>
      <c r="AH1466" s="89"/>
      <c r="AI1466" s="71"/>
      <c r="AJ1466" s="71"/>
      <c r="AK1466" s="71"/>
      <c r="AL1466" s="26" t="str">
        <f t="shared" si="81"/>
        <v/>
      </c>
      <c r="AM1466" s="26" t="str">
        <f t="shared" si="82"/>
        <v/>
      </c>
      <c r="AN1466" s="24" t="str">
        <f t="shared" si="83"/>
        <v/>
      </c>
    </row>
    <row r="1467" spans="1:40">
      <c r="A1467" s="80">
        <v>1466</v>
      </c>
      <c r="B1467" s="71"/>
      <c r="C1467" s="89"/>
      <c r="D1467" s="89"/>
      <c r="E1467" s="89"/>
      <c r="F1467" s="89"/>
      <c r="G1467" s="89"/>
      <c r="H1467" s="89"/>
      <c r="I1467" s="89"/>
      <c r="J1467" s="89"/>
      <c r="K1467" s="89"/>
      <c r="L1467" s="89"/>
      <c r="M1467" s="89"/>
      <c r="N1467" s="89"/>
      <c r="O1467" s="89"/>
      <c r="P1467" s="89"/>
      <c r="Q1467" s="89"/>
      <c r="R1467" s="89"/>
      <c r="S1467" s="89"/>
      <c r="T1467" s="89"/>
      <c r="U1467" s="89"/>
      <c r="V1467" s="89"/>
      <c r="W1467" s="89"/>
      <c r="X1467" s="89"/>
      <c r="Y1467" s="89"/>
      <c r="Z1467" s="89"/>
      <c r="AA1467" s="89"/>
      <c r="AB1467" s="89"/>
      <c r="AC1467" s="89"/>
      <c r="AD1467" s="89"/>
      <c r="AE1467" s="89"/>
      <c r="AF1467" s="89"/>
      <c r="AG1467" s="89"/>
      <c r="AH1467" s="89"/>
      <c r="AI1467" s="71"/>
      <c r="AJ1467" s="71"/>
      <c r="AK1467" s="71"/>
      <c r="AL1467" s="26" t="str">
        <f t="shared" si="81"/>
        <v/>
      </c>
      <c r="AM1467" s="26" t="str">
        <f t="shared" si="82"/>
        <v/>
      </c>
      <c r="AN1467" s="24" t="str">
        <f t="shared" si="83"/>
        <v/>
      </c>
    </row>
    <row r="1468" spans="1:40">
      <c r="A1468" s="80">
        <v>1467</v>
      </c>
      <c r="B1468" s="89"/>
      <c r="C1468" s="89"/>
      <c r="D1468" s="89"/>
      <c r="E1468" s="89"/>
      <c r="F1468" s="89"/>
      <c r="G1468" s="89"/>
      <c r="H1468" s="89"/>
      <c r="I1468" s="89"/>
      <c r="J1468" s="89"/>
      <c r="K1468" s="89"/>
      <c r="L1468" s="89"/>
      <c r="M1468" s="89"/>
      <c r="N1468" s="89"/>
      <c r="O1468" s="89"/>
      <c r="P1468" s="89"/>
      <c r="Q1468" s="89"/>
      <c r="R1468" s="89"/>
      <c r="S1468" s="89"/>
      <c r="T1468" s="89"/>
      <c r="U1468" s="89"/>
      <c r="V1468" s="89"/>
      <c r="W1468" s="89"/>
      <c r="X1468" s="89"/>
      <c r="Y1468" s="89"/>
      <c r="Z1468" s="89"/>
      <c r="AA1468" s="89"/>
      <c r="AB1468" s="89"/>
      <c r="AC1468" s="89"/>
      <c r="AD1468" s="89"/>
      <c r="AE1468" s="89"/>
      <c r="AF1468" s="89"/>
      <c r="AG1468" s="89"/>
      <c r="AH1468" s="89"/>
      <c r="AI1468" s="71"/>
      <c r="AJ1468" s="71"/>
      <c r="AK1468" s="71"/>
      <c r="AL1468" s="26" t="str">
        <f t="shared" si="81"/>
        <v/>
      </c>
      <c r="AM1468" s="26" t="str">
        <f t="shared" si="82"/>
        <v/>
      </c>
      <c r="AN1468" s="24" t="str">
        <f t="shared" si="83"/>
        <v/>
      </c>
    </row>
    <row r="1469" spans="1:40">
      <c r="A1469" s="80">
        <v>1468</v>
      </c>
      <c r="B1469" s="89"/>
      <c r="C1469" s="89"/>
      <c r="D1469" s="89"/>
      <c r="E1469" s="89"/>
      <c r="F1469" s="89"/>
      <c r="G1469" s="89"/>
      <c r="H1469" s="89"/>
      <c r="I1469" s="89"/>
      <c r="J1469" s="89"/>
      <c r="K1469" s="89"/>
      <c r="L1469" s="89"/>
      <c r="M1469" s="89"/>
      <c r="N1469" s="89"/>
      <c r="O1469" s="89"/>
      <c r="P1469" s="89"/>
      <c r="Q1469" s="89"/>
      <c r="R1469" s="89"/>
      <c r="S1469" s="89"/>
      <c r="T1469" s="89"/>
      <c r="U1469" s="89"/>
      <c r="V1469" s="89"/>
      <c r="W1469" s="89"/>
      <c r="X1469" s="89"/>
      <c r="Y1469" s="89"/>
      <c r="Z1469" s="89"/>
      <c r="AA1469" s="89"/>
      <c r="AB1469" s="89"/>
      <c r="AC1469" s="89"/>
      <c r="AD1469" s="89"/>
      <c r="AE1469" s="89"/>
      <c r="AF1469" s="89"/>
      <c r="AG1469" s="89"/>
      <c r="AH1469" s="89"/>
      <c r="AI1469" s="71"/>
      <c r="AJ1469" s="71"/>
      <c r="AK1469" s="71"/>
      <c r="AL1469" s="26" t="str">
        <f t="shared" si="81"/>
        <v/>
      </c>
      <c r="AM1469" s="26" t="str">
        <f t="shared" si="82"/>
        <v/>
      </c>
      <c r="AN1469" s="24" t="str">
        <f t="shared" si="83"/>
        <v/>
      </c>
    </row>
    <row r="1470" spans="1:40">
      <c r="A1470" s="80">
        <v>1469</v>
      </c>
      <c r="B1470" s="89"/>
      <c r="C1470" s="89"/>
      <c r="D1470" s="89"/>
      <c r="E1470" s="89"/>
      <c r="F1470" s="89"/>
      <c r="G1470" s="89"/>
      <c r="H1470" s="89"/>
      <c r="I1470" s="89"/>
      <c r="J1470" s="89"/>
      <c r="K1470" s="89"/>
      <c r="L1470" s="89"/>
      <c r="M1470" s="89"/>
      <c r="N1470" s="89"/>
      <c r="O1470" s="89"/>
      <c r="P1470" s="89"/>
      <c r="Q1470" s="89"/>
      <c r="R1470" s="89"/>
      <c r="S1470" s="89"/>
      <c r="T1470" s="89"/>
      <c r="U1470" s="89"/>
      <c r="V1470" s="89"/>
      <c r="W1470" s="89"/>
      <c r="X1470" s="89"/>
      <c r="Y1470" s="89"/>
      <c r="Z1470" s="89"/>
      <c r="AA1470" s="89"/>
      <c r="AB1470" s="89"/>
      <c r="AC1470" s="89"/>
      <c r="AD1470" s="89"/>
      <c r="AE1470" s="89"/>
      <c r="AF1470" s="89"/>
      <c r="AG1470" s="89"/>
      <c r="AH1470" s="89"/>
      <c r="AI1470" s="71"/>
      <c r="AJ1470" s="71"/>
      <c r="AK1470" s="71"/>
      <c r="AL1470" s="26" t="str">
        <f t="shared" si="81"/>
        <v/>
      </c>
      <c r="AM1470" s="26" t="str">
        <f t="shared" si="82"/>
        <v/>
      </c>
      <c r="AN1470" s="24" t="str">
        <f t="shared" si="83"/>
        <v/>
      </c>
    </row>
    <row r="1471" spans="1:40">
      <c r="A1471" s="80">
        <v>1470</v>
      </c>
      <c r="B1471" s="89"/>
      <c r="C1471" s="89"/>
      <c r="D1471" s="89"/>
      <c r="E1471" s="89"/>
      <c r="F1471" s="89"/>
      <c r="G1471" s="89"/>
      <c r="H1471" s="89"/>
      <c r="I1471" s="89"/>
      <c r="J1471" s="89"/>
      <c r="K1471" s="89"/>
      <c r="L1471" s="89"/>
      <c r="M1471" s="89"/>
      <c r="N1471" s="89"/>
      <c r="O1471" s="89"/>
      <c r="P1471" s="89"/>
      <c r="Q1471" s="89"/>
      <c r="R1471" s="89"/>
      <c r="S1471" s="89"/>
      <c r="T1471" s="89"/>
      <c r="U1471" s="89"/>
      <c r="V1471" s="89"/>
      <c r="W1471" s="89"/>
      <c r="X1471" s="89"/>
      <c r="Y1471" s="89"/>
      <c r="Z1471" s="89"/>
      <c r="AA1471" s="89"/>
      <c r="AB1471" s="89"/>
      <c r="AC1471" s="89"/>
      <c r="AD1471" s="89"/>
      <c r="AE1471" s="89"/>
      <c r="AF1471" s="89"/>
      <c r="AG1471" s="89"/>
      <c r="AH1471" s="89"/>
      <c r="AI1471" s="71"/>
      <c r="AJ1471" s="71"/>
      <c r="AK1471" s="71"/>
      <c r="AL1471" s="26" t="str">
        <f t="shared" si="81"/>
        <v/>
      </c>
      <c r="AM1471" s="26" t="str">
        <f t="shared" si="82"/>
        <v/>
      </c>
      <c r="AN1471" s="24" t="str">
        <f t="shared" si="83"/>
        <v/>
      </c>
    </row>
    <row r="1472" spans="1:40">
      <c r="A1472" s="80">
        <v>1471</v>
      </c>
      <c r="B1472" s="89"/>
      <c r="C1472" s="89"/>
      <c r="D1472" s="89"/>
      <c r="E1472" s="89"/>
      <c r="F1472" s="89"/>
      <c r="G1472" s="89"/>
      <c r="H1472" s="89"/>
      <c r="I1472" s="89"/>
      <c r="J1472" s="89"/>
      <c r="K1472" s="89"/>
      <c r="L1472" s="89"/>
      <c r="M1472" s="89"/>
      <c r="N1472" s="89"/>
      <c r="O1472" s="89"/>
      <c r="P1472" s="89"/>
      <c r="Q1472" s="89"/>
      <c r="R1472" s="89"/>
      <c r="S1472" s="89"/>
      <c r="T1472" s="89"/>
      <c r="U1472" s="89"/>
      <c r="V1472" s="89"/>
      <c r="W1472" s="89"/>
      <c r="X1472" s="89"/>
      <c r="Y1472" s="89"/>
      <c r="Z1472" s="89"/>
      <c r="AA1472" s="89"/>
      <c r="AB1472" s="89"/>
      <c r="AC1472" s="89"/>
      <c r="AD1472" s="89"/>
      <c r="AE1472" s="89"/>
      <c r="AF1472" s="89"/>
      <c r="AG1472" s="89"/>
      <c r="AH1472" s="89"/>
      <c r="AI1472" s="71"/>
      <c r="AJ1472" s="71"/>
      <c r="AK1472" s="71"/>
      <c r="AL1472" s="26" t="str">
        <f t="shared" si="81"/>
        <v/>
      </c>
      <c r="AM1472" s="26" t="str">
        <f t="shared" si="82"/>
        <v/>
      </c>
      <c r="AN1472" s="24" t="str">
        <f t="shared" si="83"/>
        <v/>
      </c>
    </row>
    <row r="1473" spans="1:40">
      <c r="A1473" s="80">
        <v>1472</v>
      </c>
      <c r="B1473" s="89"/>
      <c r="C1473" s="89"/>
      <c r="D1473" s="89"/>
      <c r="E1473" s="89"/>
      <c r="F1473" s="89"/>
      <c r="G1473" s="89"/>
      <c r="H1473" s="89"/>
      <c r="I1473" s="89"/>
      <c r="J1473" s="89"/>
      <c r="K1473" s="89"/>
      <c r="L1473" s="89"/>
      <c r="M1473" s="89"/>
      <c r="N1473" s="89"/>
      <c r="O1473" s="89"/>
      <c r="P1473" s="89"/>
      <c r="Q1473" s="89"/>
      <c r="R1473" s="89"/>
      <c r="S1473" s="89"/>
      <c r="T1473" s="89"/>
      <c r="U1473" s="89"/>
      <c r="V1473" s="89"/>
      <c r="W1473" s="89"/>
      <c r="X1473" s="89"/>
      <c r="Y1473" s="89"/>
      <c r="Z1473" s="89"/>
      <c r="AA1473" s="89"/>
      <c r="AB1473" s="89"/>
      <c r="AC1473" s="89"/>
      <c r="AD1473" s="89"/>
      <c r="AE1473" s="89"/>
      <c r="AF1473" s="89"/>
      <c r="AG1473" s="89"/>
      <c r="AH1473" s="89"/>
      <c r="AI1473" s="71"/>
      <c r="AJ1473" s="71"/>
      <c r="AK1473" s="71"/>
      <c r="AL1473" s="26" t="str">
        <f t="shared" si="81"/>
        <v/>
      </c>
      <c r="AM1473" s="26" t="str">
        <f t="shared" si="82"/>
        <v/>
      </c>
      <c r="AN1473" s="24" t="str">
        <f t="shared" si="83"/>
        <v/>
      </c>
    </row>
    <row r="1474" spans="1:40">
      <c r="A1474" s="80">
        <v>1473</v>
      </c>
      <c r="B1474" s="89"/>
      <c r="C1474" s="89"/>
      <c r="D1474" s="89"/>
      <c r="E1474" s="89"/>
      <c r="F1474" s="89"/>
      <c r="G1474" s="89"/>
      <c r="H1474" s="89"/>
      <c r="I1474" s="89"/>
      <c r="J1474" s="89"/>
      <c r="K1474" s="89"/>
      <c r="L1474" s="89"/>
      <c r="M1474" s="89"/>
      <c r="N1474" s="89"/>
      <c r="O1474" s="89"/>
      <c r="P1474" s="89"/>
      <c r="Q1474" s="89"/>
      <c r="R1474" s="89"/>
      <c r="S1474" s="89"/>
      <c r="T1474" s="89"/>
      <c r="U1474" s="89"/>
      <c r="V1474" s="89"/>
      <c r="W1474" s="89"/>
      <c r="X1474" s="89"/>
      <c r="Y1474" s="89"/>
      <c r="Z1474" s="89"/>
      <c r="AA1474" s="89"/>
      <c r="AB1474" s="89"/>
      <c r="AC1474" s="89"/>
      <c r="AD1474" s="89"/>
      <c r="AE1474" s="89"/>
      <c r="AF1474" s="89"/>
      <c r="AG1474" s="89"/>
      <c r="AH1474" s="89"/>
      <c r="AI1474" s="71"/>
      <c r="AJ1474" s="71"/>
      <c r="AK1474" s="71"/>
      <c r="AL1474" s="26" t="str">
        <f t="shared" si="81"/>
        <v/>
      </c>
      <c r="AM1474" s="26" t="str">
        <f t="shared" si="82"/>
        <v/>
      </c>
      <c r="AN1474" s="24" t="str">
        <f t="shared" si="83"/>
        <v/>
      </c>
    </row>
    <row r="1475" spans="1:40">
      <c r="A1475" s="80">
        <v>1474</v>
      </c>
      <c r="B1475" s="89"/>
      <c r="C1475" s="89"/>
      <c r="D1475" s="89"/>
      <c r="E1475" s="89"/>
      <c r="F1475" s="89"/>
      <c r="G1475" s="89"/>
      <c r="H1475" s="89"/>
      <c r="I1475" s="89"/>
      <c r="J1475" s="89"/>
      <c r="K1475" s="89"/>
      <c r="L1475" s="89"/>
      <c r="M1475" s="89"/>
      <c r="N1475" s="89"/>
      <c r="O1475" s="89"/>
      <c r="P1475" s="89"/>
      <c r="Q1475" s="89"/>
      <c r="R1475" s="89"/>
      <c r="S1475" s="89"/>
      <c r="T1475" s="89"/>
      <c r="U1475" s="89"/>
      <c r="V1475" s="89"/>
      <c r="W1475" s="89"/>
      <c r="X1475" s="89"/>
      <c r="Y1475" s="89"/>
      <c r="Z1475" s="89"/>
      <c r="AA1475" s="89"/>
      <c r="AB1475" s="89"/>
      <c r="AC1475" s="89"/>
      <c r="AD1475" s="89"/>
      <c r="AE1475" s="89"/>
      <c r="AF1475" s="89"/>
      <c r="AG1475" s="89"/>
      <c r="AH1475" s="89"/>
      <c r="AI1475" s="71"/>
      <c r="AJ1475" s="71"/>
      <c r="AK1475" s="71"/>
      <c r="AL1475" s="26" t="str">
        <f t="shared" si="81"/>
        <v/>
      </c>
      <c r="AM1475" s="26" t="str">
        <f t="shared" si="82"/>
        <v/>
      </c>
      <c r="AN1475" s="24" t="str">
        <f t="shared" si="83"/>
        <v/>
      </c>
    </row>
    <row r="1476" spans="1:40">
      <c r="A1476" s="80">
        <v>1475</v>
      </c>
      <c r="B1476" s="89"/>
      <c r="C1476" s="89"/>
      <c r="D1476" s="89"/>
      <c r="E1476" s="89"/>
      <c r="F1476" s="89"/>
      <c r="G1476" s="89"/>
      <c r="H1476" s="89"/>
      <c r="I1476" s="89"/>
      <c r="J1476" s="89"/>
      <c r="K1476" s="89"/>
      <c r="L1476" s="89"/>
      <c r="M1476" s="89"/>
      <c r="N1476" s="89"/>
      <c r="O1476" s="89"/>
      <c r="P1476" s="89"/>
      <c r="Q1476" s="89"/>
      <c r="R1476" s="89"/>
      <c r="S1476" s="89"/>
      <c r="T1476" s="89"/>
      <c r="U1476" s="89"/>
      <c r="V1476" s="89"/>
      <c r="W1476" s="89"/>
      <c r="X1476" s="89"/>
      <c r="Y1476" s="89"/>
      <c r="Z1476" s="89"/>
      <c r="AA1476" s="89"/>
      <c r="AB1476" s="89"/>
      <c r="AC1476" s="89"/>
      <c r="AD1476" s="89"/>
      <c r="AE1476" s="89"/>
      <c r="AF1476" s="89"/>
      <c r="AG1476" s="89"/>
      <c r="AH1476" s="89"/>
      <c r="AI1476" s="71"/>
      <c r="AJ1476" s="71"/>
      <c r="AK1476" s="71"/>
      <c r="AL1476" s="26" t="str">
        <f t="shared" si="81"/>
        <v/>
      </c>
      <c r="AM1476" s="26" t="str">
        <f t="shared" si="82"/>
        <v/>
      </c>
      <c r="AN1476" s="24" t="str">
        <f t="shared" si="83"/>
        <v/>
      </c>
    </row>
    <row r="1477" spans="1:40">
      <c r="A1477" s="80">
        <v>1476</v>
      </c>
      <c r="B1477" s="89"/>
      <c r="C1477" s="89"/>
      <c r="D1477" s="89"/>
      <c r="E1477" s="89"/>
      <c r="F1477" s="89"/>
      <c r="G1477" s="89"/>
      <c r="H1477" s="89"/>
      <c r="I1477" s="89"/>
      <c r="J1477" s="89"/>
      <c r="K1477" s="89"/>
      <c r="L1477" s="89"/>
      <c r="M1477" s="89"/>
      <c r="N1477" s="89"/>
      <c r="O1477" s="89"/>
      <c r="P1477" s="89"/>
      <c r="Q1477" s="89"/>
      <c r="R1477" s="89"/>
      <c r="S1477" s="89"/>
      <c r="T1477" s="89"/>
      <c r="U1477" s="89"/>
      <c r="V1477" s="89"/>
      <c r="W1477" s="89"/>
      <c r="X1477" s="89"/>
      <c r="Y1477" s="89"/>
      <c r="Z1477" s="89"/>
      <c r="AA1477" s="89"/>
      <c r="AB1477" s="89"/>
      <c r="AC1477" s="89"/>
      <c r="AD1477" s="89"/>
      <c r="AE1477" s="89"/>
      <c r="AF1477" s="89"/>
      <c r="AG1477" s="89"/>
      <c r="AH1477" s="89"/>
      <c r="AI1477" s="71"/>
      <c r="AJ1477" s="71"/>
      <c r="AK1477" s="71"/>
      <c r="AL1477" s="26" t="str">
        <f t="shared" si="81"/>
        <v/>
      </c>
      <c r="AM1477" s="26" t="str">
        <f t="shared" si="82"/>
        <v/>
      </c>
      <c r="AN1477" s="24" t="str">
        <f t="shared" si="83"/>
        <v/>
      </c>
    </row>
    <row r="1478" spans="1:40">
      <c r="A1478" s="80">
        <v>1477</v>
      </c>
      <c r="B1478" s="89"/>
      <c r="C1478" s="89"/>
      <c r="D1478" s="89"/>
      <c r="E1478" s="89"/>
      <c r="F1478" s="89"/>
      <c r="G1478" s="89"/>
      <c r="H1478" s="89"/>
      <c r="I1478" s="89"/>
      <c r="J1478" s="89"/>
      <c r="K1478" s="89"/>
      <c r="L1478" s="89"/>
      <c r="M1478" s="89"/>
      <c r="N1478" s="89"/>
      <c r="O1478" s="89"/>
      <c r="P1478" s="89"/>
      <c r="Q1478" s="89"/>
      <c r="R1478" s="89"/>
      <c r="S1478" s="89"/>
      <c r="T1478" s="89"/>
      <c r="U1478" s="89"/>
      <c r="V1478" s="89"/>
      <c r="W1478" s="89"/>
      <c r="X1478" s="89"/>
      <c r="Y1478" s="89"/>
      <c r="Z1478" s="89"/>
      <c r="AA1478" s="89"/>
      <c r="AB1478" s="89"/>
      <c r="AC1478" s="89"/>
      <c r="AD1478" s="89"/>
      <c r="AE1478" s="89"/>
      <c r="AF1478" s="89"/>
      <c r="AG1478" s="89"/>
      <c r="AH1478" s="89"/>
      <c r="AI1478" s="71"/>
      <c r="AJ1478" s="71"/>
      <c r="AK1478" s="71"/>
      <c r="AL1478" s="26" t="str">
        <f t="shared" si="81"/>
        <v/>
      </c>
      <c r="AM1478" s="26" t="str">
        <f t="shared" si="82"/>
        <v/>
      </c>
      <c r="AN1478" s="24" t="str">
        <f t="shared" si="83"/>
        <v/>
      </c>
    </row>
    <row r="1479" spans="1:40">
      <c r="A1479" s="80">
        <v>1478</v>
      </c>
      <c r="B1479" s="89"/>
      <c r="C1479" s="89"/>
      <c r="D1479" s="89"/>
      <c r="E1479" s="89"/>
      <c r="F1479" s="89"/>
      <c r="G1479" s="89"/>
      <c r="H1479" s="89"/>
      <c r="I1479" s="89"/>
      <c r="J1479" s="89"/>
      <c r="K1479" s="89"/>
      <c r="L1479" s="89"/>
      <c r="M1479" s="89"/>
      <c r="N1479" s="89"/>
      <c r="O1479" s="89"/>
      <c r="P1479" s="89"/>
      <c r="Q1479" s="89"/>
      <c r="R1479" s="89"/>
      <c r="S1479" s="89"/>
      <c r="T1479" s="89"/>
      <c r="U1479" s="89"/>
      <c r="V1479" s="89"/>
      <c r="W1479" s="89"/>
      <c r="X1479" s="89"/>
      <c r="Y1479" s="89"/>
      <c r="Z1479" s="89"/>
      <c r="AA1479" s="89"/>
      <c r="AB1479" s="89"/>
      <c r="AC1479" s="89"/>
      <c r="AD1479" s="89"/>
      <c r="AE1479" s="89"/>
      <c r="AF1479" s="89"/>
      <c r="AG1479" s="89"/>
      <c r="AH1479" s="89"/>
      <c r="AI1479" s="71"/>
      <c r="AJ1479" s="71"/>
      <c r="AK1479" s="71"/>
      <c r="AL1479" s="26" t="str">
        <f t="shared" si="81"/>
        <v/>
      </c>
      <c r="AM1479" s="26" t="str">
        <f t="shared" si="82"/>
        <v/>
      </c>
      <c r="AN1479" s="24" t="str">
        <f t="shared" si="83"/>
        <v/>
      </c>
    </row>
    <row r="1480" spans="1:40">
      <c r="A1480" s="80">
        <v>1479</v>
      </c>
      <c r="B1480" s="89"/>
      <c r="C1480" s="89"/>
      <c r="D1480" s="89"/>
      <c r="E1480" s="89"/>
      <c r="F1480" s="89"/>
      <c r="G1480" s="89"/>
      <c r="H1480" s="89"/>
      <c r="I1480" s="89"/>
      <c r="J1480" s="89"/>
      <c r="K1480" s="89"/>
      <c r="L1480" s="89"/>
      <c r="M1480" s="89"/>
      <c r="N1480" s="89"/>
      <c r="O1480" s="89"/>
      <c r="P1480" s="89"/>
      <c r="Q1480" s="89"/>
      <c r="R1480" s="89"/>
      <c r="S1480" s="89"/>
      <c r="T1480" s="89"/>
      <c r="U1480" s="89"/>
      <c r="V1480" s="89"/>
      <c r="W1480" s="89"/>
      <c r="X1480" s="89"/>
      <c r="Y1480" s="89"/>
      <c r="Z1480" s="89"/>
      <c r="AA1480" s="89"/>
      <c r="AB1480" s="89"/>
      <c r="AC1480" s="89"/>
      <c r="AD1480" s="89"/>
      <c r="AE1480" s="89"/>
      <c r="AF1480" s="89"/>
      <c r="AG1480" s="89"/>
      <c r="AH1480" s="89"/>
      <c r="AI1480" s="71"/>
      <c r="AJ1480" s="71"/>
      <c r="AK1480" s="71"/>
      <c r="AL1480" s="26" t="str">
        <f t="shared" si="81"/>
        <v/>
      </c>
      <c r="AM1480" s="26" t="str">
        <f t="shared" si="82"/>
        <v/>
      </c>
      <c r="AN1480" s="24" t="str">
        <f t="shared" si="83"/>
        <v/>
      </c>
    </row>
    <row r="1481" spans="1:40">
      <c r="A1481" s="80">
        <v>1480</v>
      </c>
      <c r="B1481" s="89"/>
      <c r="C1481" s="89"/>
      <c r="D1481" s="89"/>
      <c r="E1481" s="89"/>
      <c r="F1481" s="89"/>
      <c r="G1481" s="89"/>
      <c r="H1481" s="89"/>
      <c r="I1481" s="89"/>
      <c r="J1481" s="89"/>
      <c r="K1481" s="89"/>
      <c r="L1481" s="89"/>
      <c r="M1481" s="89"/>
      <c r="N1481" s="89"/>
      <c r="O1481" s="89"/>
      <c r="P1481" s="89"/>
      <c r="Q1481" s="89"/>
      <c r="R1481" s="89"/>
      <c r="S1481" s="89"/>
      <c r="T1481" s="89"/>
      <c r="U1481" s="89"/>
      <c r="V1481" s="89"/>
      <c r="W1481" s="89"/>
      <c r="X1481" s="89"/>
      <c r="Y1481" s="89"/>
      <c r="Z1481" s="89"/>
      <c r="AA1481" s="89"/>
      <c r="AB1481" s="89"/>
      <c r="AC1481" s="89"/>
      <c r="AD1481" s="89"/>
      <c r="AE1481" s="89"/>
      <c r="AF1481" s="89"/>
      <c r="AG1481" s="89"/>
      <c r="AH1481" s="89"/>
      <c r="AI1481" s="71"/>
      <c r="AJ1481" s="71"/>
      <c r="AK1481" s="71"/>
      <c r="AL1481" s="26" t="str">
        <f t="shared" si="81"/>
        <v/>
      </c>
      <c r="AM1481" s="26" t="str">
        <f t="shared" si="82"/>
        <v/>
      </c>
      <c r="AN1481" s="24" t="str">
        <f t="shared" si="83"/>
        <v/>
      </c>
    </row>
    <row r="1482" spans="1:40">
      <c r="A1482" s="80">
        <v>1481</v>
      </c>
      <c r="B1482" s="89"/>
      <c r="C1482" s="89"/>
      <c r="D1482" s="89"/>
      <c r="E1482" s="89"/>
      <c r="F1482" s="89"/>
      <c r="G1482" s="89"/>
      <c r="H1482" s="89"/>
      <c r="I1482" s="89"/>
      <c r="J1482" s="89"/>
      <c r="K1482" s="89"/>
      <c r="L1482" s="89"/>
      <c r="M1482" s="89"/>
      <c r="N1482" s="89"/>
      <c r="O1482" s="89"/>
      <c r="P1482" s="89"/>
      <c r="Q1482" s="89"/>
      <c r="R1482" s="89"/>
      <c r="S1482" s="89"/>
      <c r="T1482" s="89"/>
      <c r="U1482" s="89"/>
      <c r="V1482" s="89"/>
      <c r="W1482" s="89"/>
      <c r="X1482" s="89"/>
      <c r="Y1482" s="89"/>
      <c r="Z1482" s="89"/>
      <c r="AA1482" s="89"/>
      <c r="AB1482" s="89"/>
      <c r="AC1482" s="89"/>
      <c r="AD1482" s="89"/>
      <c r="AE1482" s="89"/>
      <c r="AF1482" s="89"/>
      <c r="AG1482" s="89"/>
      <c r="AH1482" s="89"/>
      <c r="AI1482" s="71"/>
      <c r="AJ1482" s="71"/>
      <c r="AK1482" s="71"/>
      <c r="AL1482" s="26" t="str">
        <f t="shared" si="81"/>
        <v/>
      </c>
      <c r="AM1482" s="26" t="str">
        <f t="shared" si="82"/>
        <v/>
      </c>
      <c r="AN1482" s="24" t="str">
        <f t="shared" si="83"/>
        <v/>
      </c>
    </row>
    <row r="1483" spans="1:40">
      <c r="A1483" s="80">
        <v>1482</v>
      </c>
      <c r="B1483" s="92"/>
      <c r="C1483" s="89"/>
      <c r="D1483" s="89"/>
      <c r="E1483" s="89"/>
      <c r="F1483" s="89"/>
      <c r="G1483" s="89"/>
      <c r="H1483" s="89"/>
      <c r="I1483" s="89"/>
      <c r="J1483" s="89"/>
      <c r="K1483" s="89"/>
      <c r="L1483" s="89"/>
      <c r="M1483" s="89"/>
      <c r="N1483" s="89"/>
      <c r="O1483" s="89"/>
      <c r="P1483" s="89"/>
      <c r="Q1483" s="89"/>
      <c r="R1483" s="89"/>
      <c r="S1483" s="89"/>
      <c r="T1483" s="89"/>
      <c r="U1483" s="89"/>
      <c r="V1483" s="89"/>
      <c r="W1483" s="89"/>
      <c r="X1483" s="89"/>
      <c r="Y1483" s="89"/>
      <c r="Z1483" s="89"/>
      <c r="AA1483" s="89"/>
      <c r="AB1483" s="89"/>
      <c r="AC1483" s="89"/>
      <c r="AD1483" s="89"/>
      <c r="AE1483" s="89"/>
      <c r="AF1483" s="89"/>
      <c r="AG1483" s="89"/>
      <c r="AH1483" s="89"/>
      <c r="AI1483" s="71"/>
      <c r="AJ1483" s="71"/>
      <c r="AK1483" s="71"/>
      <c r="AL1483" s="26" t="str">
        <f t="shared" si="81"/>
        <v/>
      </c>
      <c r="AM1483" s="26" t="str">
        <f t="shared" si="82"/>
        <v/>
      </c>
      <c r="AN1483" s="24" t="str">
        <f t="shared" si="83"/>
        <v/>
      </c>
    </row>
    <row r="1484" spans="1:40">
      <c r="A1484" s="80">
        <v>1483</v>
      </c>
      <c r="B1484" s="92"/>
      <c r="C1484" s="89"/>
      <c r="D1484" s="89"/>
      <c r="E1484" s="89"/>
      <c r="F1484" s="89"/>
      <c r="G1484" s="89"/>
      <c r="H1484" s="89"/>
      <c r="I1484" s="89"/>
      <c r="J1484" s="89"/>
      <c r="K1484" s="89"/>
      <c r="L1484" s="89"/>
      <c r="M1484" s="89"/>
      <c r="N1484" s="89"/>
      <c r="O1484" s="89"/>
      <c r="P1484" s="89"/>
      <c r="Q1484" s="89"/>
      <c r="R1484" s="89"/>
      <c r="S1484" s="89"/>
      <c r="T1484" s="89"/>
      <c r="U1484" s="89"/>
      <c r="V1484" s="89"/>
      <c r="W1484" s="89"/>
      <c r="X1484" s="89"/>
      <c r="Y1484" s="89"/>
      <c r="Z1484" s="89"/>
      <c r="AA1484" s="89"/>
      <c r="AB1484" s="89"/>
      <c r="AC1484" s="89"/>
      <c r="AD1484" s="89"/>
      <c r="AE1484" s="89"/>
      <c r="AF1484" s="89"/>
      <c r="AG1484" s="89"/>
      <c r="AH1484" s="89"/>
      <c r="AI1484" s="71"/>
      <c r="AJ1484" s="71"/>
      <c r="AK1484" s="71"/>
      <c r="AL1484" s="26" t="str">
        <f t="shared" si="81"/>
        <v/>
      </c>
      <c r="AM1484" s="26" t="str">
        <f t="shared" si="82"/>
        <v/>
      </c>
      <c r="AN1484" s="24" t="str">
        <f t="shared" si="83"/>
        <v/>
      </c>
    </row>
    <row r="1485" spans="1:40">
      <c r="A1485" s="80">
        <v>1484</v>
      </c>
      <c r="B1485" s="92"/>
      <c r="C1485" s="89"/>
      <c r="D1485" s="89"/>
      <c r="E1485" s="89"/>
      <c r="F1485" s="89"/>
      <c r="G1485" s="89"/>
      <c r="H1485" s="89"/>
      <c r="I1485" s="89"/>
      <c r="J1485" s="89"/>
      <c r="K1485" s="89"/>
      <c r="L1485" s="89"/>
      <c r="M1485" s="89"/>
      <c r="N1485" s="89"/>
      <c r="O1485" s="89"/>
      <c r="P1485" s="89"/>
      <c r="Q1485" s="89"/>
      <c r="R1485" s="89"/>
      <c r="S1485" s="89"/>
      <c r="T1485" s="89"/>
      <c r="U1485" s="89"/>
      <c r="V1485" s="89"/>
      <c r="W1485" s="89"/>
      <c r="X1485" s="89"/>
      <c r="Y1485" s="89"/>
      <c r="Z1485" s="89"/>
      <c r="AA1485" s="89"/>
      <c r="AB1485" s="89"/>
      <c r="AC1485" s="89"/>
      <c r="AD1485" s="89"/>
      <c r="AE1485" s="89"/>
      <c r="AF1485" s="89"/>
      <c r="AG1485" s="89"/>
      <c r="AH1485" s="89"/>
      <c r="AI1485" s="71"/>
      <c r="AJ1485" s="71"/>
      <c r="AK1485" s="71"/>
      <c r="AL1485" s="26" t="str">
        <f t="shared" si="81"/>
        <v/>
      </c>
      <c r="AM1485" s="26" t="str">
        <f t="shared" si="82"/>
        <v/>
      </c>
      <c r="AN1485" s="24" t="str">
        <f t="shared" si="83"/>
        <v/>
      </c>
    </row>
    <row r="1486" spans="1:40">
      <c r="A1486" s="80">
        <v>1485</v>
      </c>
      <c r="B1486" s="92"/>
      <c r="C1486" s="89"/>
      <c r="D1486" s="89"/>
      <c r="E1486" s="89"/>
      <c r="F1486" s="89"/>
      <c r="G1486" s="89"/>
      <c r="H1486" s="89"/>
      <c r="I1486" s="89"/>
      <c r="J1486" s="89"/>
      <c r="K1486" s="89"/>
      <c r="L1486" s="89"/>
      <c r="M1486" s="89"/>
      <c r="N1486" s="89"/>
      <c r="O1486" s="89"/>
      <c r="P1486" s="89"/>
      <c r="Q1486" s="89"/>
      <c r="R1486" s="89"/>
      <c r="S1486" s="89"/>
      <c r="T1486" s="89"/>
      <c r="U1486" s="89"/>
      <c r="V1486" s="89"/>
      <c r="W1486" s="89"/>
      <c r="X1486" s="89"/>
      <c r="Y1486" s="89"/>
      <c r="Z1486" s="89"/>
      <c r="AA1486" s="89"/>
      <c r="AB1486" s="89"/>
      <c r="AC1486" s="89"/>
      <c r="AD1486" s="89"/>
      <c r="AE1486" s="89"/>
      <c r="AF1486" s="89"/>
      <c r="AG1486" s="89"/>
      <c r="AH1486" s="89"/>
      <c r="AI1486" s="71"/>
      <c r="AJ1486" s="71"/>
      <c r="AK1486" s="71"/>
      <c r="AL1486" s="26" t="str">
        <f t="shared" si="81"/>
        <v/>
      </c>
      <c r="AM1486" s="26" t="str">
        <f t="shared" si="82"/>
        <v/>
      </c>
      <c r="AN1486" s="24" t="str">
        <f t="shared" si="83"/>
        <v/>
      </c>
    </row>
    <row r="1487" spans="1:40">
      <c r="A1487" s="80">
        <v>1486</v>
      </c>
      <c r="B1487" s="92"/>
      <c r="C1487" s="89"/>
      <c r="D1487" s="89"/>
      <c r="E1487" s="89"/>
      <c r="F1487" s="89"/>
      <c r="G1487" s="89"/>
      <c r="H1487" s="89"/>
      <c r="I1487" s="89"/>
      <c r="J1487" s="89"/>
      <c r="K1487" s="89"/>
      <c r="L1487" s="89"/>
      <c r="M1487" s="89"/>
      <c r="N1487" s="89"/>
      <c r="O1487" s="89"/>
      <c r="P1487" s="89"/>
      <c r="Q1487" s="89"/>
      <c r="R1487" s="89"/>
      <c r="S1487" s="89"/>
      <c r="T1487" s="89"/>
      <c r="U1487" s="89"/>
      <c r="V1487" s="89"/>
      <c r="W1487" s="89"/>
      <c r="X1487" s="89"/>
      <c r="Y1487" s="89"/>
      <c r="Z1487" s="89"/>
      <c r="AA1487" s="89"/>
      <c r="AB1487" s="89"/>
      <c r="AC1487" s="89"/>
      <c r="AD1487" s="89"/>
      <c r="AE1487" s="89"/>
      <c r="AF1487" s="89"/>
      <c r="AG1487" s="89"/>
      <c r="AH1487" s="89"/>
      <c r="AI1487" s="71"/>
      <c r="AJ1487" s="71"/>
      <c r="AK1487" s="71"/>
      <c r="AL1487" s="26" t="str">
        <f t="shared" si="81"/>
        <v/>
      </c>
      <c r="AM1487" s="26" t="str">
        <f t="shared" si="82"/>
        <v/>
      </c>
      <c r="AN1487" s="24" t="str">
        <f t="shared" si="83"/>
        <v/>
      </c>
    </row>
    <row r="1488" spans="1:40">
      <c r="A1488" s="80">
        <v>1487</v>
      </c>
      <c r="B1488" s="92"/>
      <c r="C1488" s="89"/>
      <c r="D1488" s="89"/>
      <c r="E1488" s="89"/>
      <c r="F1488" s="89"/>
      <c r="G1488" s="89"/>
      <c r="H1488" s="89"/>
      <c r="I1488" s="89"/>
      <c r="J1488" s="89"/>
      <c r="K1488" s="89"/>
      <c r="L1488" s="89"/>
      <c r="M1488" s="89"/>
      <c r="N1488" s="89"/>
      <c r="O1488" s="89"/>
      <c r="P1488" s="89"/>
      <c r="Q1488" s="89"/>
      <c r="R1488" s="89"/>
      <c r="S1488" s="89"/>
      <c r="T1488" s="89"/>
      <c r="U1488" s="89"/>
      <c r="V1488" s="89"/>
      <c r="W1488" s="89"/>
      <c r="X1488" s="89"/>
      <c r="Y1488" s="89"/>
      <c r="Z1488" s="89"/>
      <c r="AA1488" s="89"/>
      <c r="AB1488" s="89"/>
      <c r="AC1488" s="89"/>
      <c r="AD1488" s="89"/>
      <c r="AE1488" s="89"/>
      <c r="AF1488" s="89"/>
      <c r="AG1488" s="89"/>
      <c r="AH1488" s="89"/>
      <c r="AI1488" s="71"/>
      <c r="AJ1488" s="71"/>
      <c r="AK1488" s="71"/>
      <c r="AL1488" s="26" t="str">
        <f t="shared" si="81"/>
        <v/>
      </c>
      <c r="AM1488" s="26" t="str">
        <f t="shared" si="82"/>
        <v/>
      </c>
      <c r="AN1488" s="24" t="str">
        <f t="shared" si="83"/>
        <v/>
      </c>
    </row>
    <row r="1489" spans="1:40">
      <c r="A1489" s="80">
        <v>1488</v>
      </c>
      <c r="B1489" s="92"/>
      <c r="C1489" s="89"/>
      <c r="D1489" s="89"/>
      <c r="E1489" s="89"/>
      <c r="F1489" s="89"/>
      <c r="G1489" s="89"/>
      <c r="H1489" s="89"/>
      <c r="I1489" s="89"/>
      <c r="J1489" s="89"/>
      <c r="K1489" s="89"/>
      <c r="L1489" s="89"/>
      <c r="M1489" s="89"/>
      <c r="N1489" s="89"/>
      <c r="O1489" s="89"/>
      <c r="P1489" s="89"/>
      <c r="Q1489" s="89"/>
      <c r="R1489" s="89"/>
      <c r="S1489" s="89"/>
      <c r="T1489" s="89"/>
      <c r="U1489" s="89"/>
      <c r="V1489" s="89"/>
      <c r="W1489" s="89"/>
      <c r="X1489" s="89"/>
      <c r="Y1489" s="89"/>
      <c r="Z1489" s="89"/>
      <c r="AA1489" s="89"/>
      <c r="AB1489" s="89"/>
      <c r="AC1489" s="89"/>
      <c r="AD1489" s="89"/>
      <c r="AE1489" s="89"/>
      <c r="AF1489" s="89"/>
      <c r="AG1489" s="89"/>
      <c r="AH1489" s="89"/>
      <c r="AI1489" s="71"/>
      <c r="AJ1489" s="71"/>
      <c r="AK1489" s="71"/>
      <c r="AL1489" s="26" t="str">
        <f t="shared" si="81"/>
        <v/>
      </c>
      <c r="AM1489" s="26" t="str">
        <f t="shared" si="82"/>
        <v/>
      </c>
      <c r="AN1489" s="24" t="str">
        <f t="shared" si="83"/>
        <v/>
      </c>
    </row>
    <row r="1490" spans="1:40">
      <c r="A1490" s="80">
        <v>1489</v>
      </c>
      <c r="B1490" s="92"/>
      <c r="C1490" s="89"/>
      <c r="D1490" s="89"/>
      <c r="E1490" s="89"/>
      <c r="F1490" s="89"/>
      <c r="G1490" s="89"/>
      <c r="H1490" s="89"/>
      <c r="I1490" s="89"/>
      <c r="J1490" s="89"/>
      <c r="K1490" s="89"/>
      <c r="L1490" s="89"/>
      <c r="M1490" s="89"/>
      <c r="N1490" s="89"/>
      <c r="O1490" s="89"/>
      <c r="P1490" s="89"/>
      <c r="Q1490" s="89"/>
      <c r="R1490" s="89"/>
      <c r="S1490" s="89"/>
      <c r="T1490" s="89"/>
      <c r="U1490" s="89"/>
      <c r="V1490" s="89"/>
      <c r="W1490" s="89"/>
      <c r="X1490" s="89"/>
      <c r="Y1490" s="89"/>
      <c r="Z1490" s="89"/>
      <c r="AA1490" s="89"/>
      <c r="AB1490" s="89"/>
      <c r="AC1490" s="89"/>
      <c r="AD1490" s="89"/>
      <c r="AE1490" s="89"/>
      <c r="AF1490" s="89"/>
      <c r="AG1490" s="89"/>
      <c r="AH1490" s="89"/>
      <c r="AI1490" s="71"/>
      <c r="AJ1490" s="71"/>
      <c r="AK1490" s="71"/>
      <c r="AL1490" s="26" t="str">
        <f t="shared" si="81"/>
        <v/>
      </c>
      <c r="AM1490" s="26" t="str">
        <f t="shared" si="82"/>
        <v/>
      </c>
      <c r="AN1490" s="24" t="str">
        <f t="shared" si="83"/>
        <v/>
      </c>
    </row>
    <row r="1491" spans="1:40">
      <c r="A1491" s="80">
        <v>1490</v>
      </c>
      <c r="B1491" s="92"/>
      <c r="C1491" s="89"/>
      <c r="D1491" s="89"/>
      <c r="E1491" s="89"/>
      <c r="F1491" s="89"/>
      <c r="G1491" s="89"/>
      <c r="H1491" s="89"/>
      <c r="I1491" s="89"/>
      <c r="J1491" s="89"/>
      <c r="K1491" s="89"/>
      <c r="L1491" s="89"/>
      <c r="M1491" s="89"/>
      <c r="N1491" s="89"/>
      <c r="O1491" s="89"/>
      <c r="P1491" s="89"/>
      <c r="Q1491" s="89"/>
      <c r="R1491" s="89"/>
      <c r="S1491" s="89"/>
      <c r="T1491" s="89"/>
      <c r="U1491" s="89"/>
      <c r="V1491" s="89"/>
      <c r="W1491" s="89"/>
      <c r="X1491" s="89"/>
      <c r="Y1491" s="89"/>
      <c r="Z1491" s="89"/>
      <c r="AA1491" s="89"/>
      <c r="AB1491" s="89"/>
      <c r="AC1491" s="89"/>
      <c r="AD1491" s="89"/>
      <c r="AE1491" s="89"/>
      <c r="AF1491" s="89"/>
      <c r="AG1491" s="89"/>
      <c r="AH1491" s="89"/>
      <c r="AI1491" s="71"/>
      <c r="AJ1491" s="71"/>
      <c r="AK1491" s="71"/>
      <c r="AL1491" s="26" t="str">
        <f t="shared" si="81"/>
        <v/>
      </c>
      <c r="AM1491" s="26" t="str">
        <f t="shared" si="82"/>
        <v/>
      </c>
      <c r="AN1491" s="24" t="str">
        <f t="shared" si="83"/>
        <v/>
      </c>
    </row>
    <row r="1492" spans="1:40">
      <c r="A1492" s="80">
        <v>1491</v>
      </c>
      <c r="B1492" s="92"/>
      <c r="C1492" s="89"/>
      <c r="D1492" s="89"/>
      <c r="E1492" s="89"/>
      <c r="F1492" s="89"/>
      <c r="G1492" s="89"/>
      <c r="H1492" s="89"/>
      <c r="I1492" s="89"/>
      <c r="J1492" s="89"/>
      <c r="K1492" s="89"/>
      <c r="L1492" s="89"/>
      <c r="M1492" s="89"/>
      <c r="N1492" s="89"/>
      <c r="O1492" s="89"/>
      <c r="P1492" s="89"/>
      <c r="Q1492" s="89"/>
      <c r="R1492" s="89"/>
      <c r="S1492" s="89"/>
      <c r="T1492" s="89"/>
      <c r="U1492" s="89"/>
      <c r="V1492" s="89"/>
      <c r="W1492" s="89"/>
      <c r="X1492" s="89"/>
      <c r="Y1492" s="89"/>
      <c r="Z1492" s="89"/>
      <c r="AA1492" s="89"/>
      <c r="AB1492" s="89"/>
      <c r="AC1492" s="89"/>
      <c r="AD1492" s="89"/>
      <c r="AE1492" s="89"/>
      <c r="AF1492" s="89"/>
      <c r="AG1492" s="89"/>
      <c r="AH1492" s="89"/>
      <c r="AI1492" s="71"/>
      <c r="AJ1492" s="71"/>
      <c r="AK1492" s="71"/>
      <c r="AL1492" s="26" t="str">
        <f t="shared" si="81"/>
        <v/>
      </c>
      <c r="AM1492" s="26" t="str">
        <f t="shared" si="82"/>
        <v/>
      </c>
      <c r="AN1492" s="24" t="str">
        <f t="shared" si="83"/>
        <v/>
      </c>
    </row>
    <row r="1493" spans="1:40">
      <c r="A1493" s="80">
        <v>1492</v>
      </c>
      <c r="B1493" s="92"/>
      <c r="C1493" s="89"/>
      <c r="D1493" s="89"/>
      <c r="E1493" s="89"/>
      <c r="F1493" s="89"/>
      <c r="G1493" s="89"/>
      <c r="H1493" s="89"/>
      <c r="I1493" s="89"/>
      <c r="J1493" s="89"/>
      <c r="K1493" s="89"/>
      <c r="L1493" s="89"/>
      <c r="M1493" s="89"/>
      <c r="N1493" s="89"/>
      <c r="O1493" s="89"/>
      <c r="P1493" s="89"/>
      <c r="Q1493" s="89"/>
      <c r="R1493" s="89"/>
      <c r="S1493" s="89"/>
      <c r="T1493" s="89"/>
      <c r="U1493" s="89"/>
      <c r="V1493" s="89"/>
      <c r="W1493" s="89"/>
      <c r="X1493" s="89"/>
      <c r="Y1493" s="89"/>
      <c r="Z1493" s="89"/>
      <c r="AA1493" s="89"/>
      <c r="AB1493" s="89"/>
      <c r="AC1493" s="89"/>
      <c r="AD1493" s="89"/>
      <c r="AE1493" s="89"/>
      <c r="AF1493" s="89"/>
      <c r="AG1493" s="89"/>
      <c r="AH1493" s="89"/>
      <c r="AI1493" s="71"/>
      <c r="AJ1493" s="71"/>
      <c r="AK1493" s="71"/>
      <c r="AL1493" s="26" t="str">
        <f t="shared" si="81"/>
        <v/>
      </c>
      <c r="AM1493" s="26" t="str">
        <f t="shared" si="82"/>
        <v/>
      </c>
      <c r="AN1493" s="24" t="str">
        <f t="shared" si="83"/>
        <v/>
      </c>
    </row>
    <row r="1494" spans="1:40">
      <c r="A1494" s="80">
        <v>1493</v>
      </c>
      <c r="B1494" s="92"/>
      <c r="C1494" s="89"/>
      <c r="D1494" s="89"/>
      <c r="E1494" s="89"/>
      <c r="F1494" s="89"/>
      <c r="G1494" s="89"/>
      <c r="H1494" s="89"/>
      <c r="I1494" s="89"/>
      <c r="J1494" s="89"/>
      <c r="K1494" s="89"/>
      <c r="L1494" s="89"/>
      <c r="M1494" s="89"/>
      <c r="N1494" s="89"/>
      <c r="O1494" s="89"/>
      <c r="P1494" s="89"/>
      <c r="Q1494" s="89"/>
      <c r="R1494" s="89"/>
      <c r="S1494" s="89"/>
      <c r="T1494" s="89"/>
      <c r="U1494" s="89"/>
      <c r="V1494" s="89"/>
      <c r="W1494" s="89"/>
      <c r="X1494" s="89"/>
      <c r="Y1494" s="89"/>
      <c r="Z1494" s="89"/>
      <c r="AA1494" s="89"/>
      <c r="AB1494" s="89"/>
      <c r="AC1494" s="89"/>
      <c r="AD1494" s="89"/>
      <c r="AE1494" s="89"/>
      <c r="AF1494" s="89"/>
      <c r="AG1494" s="89"/>
      <c r="AH1494" s="89"/>
      <c r="AI1494" s="71"/>
      <c r="AJ1494" s="71"/>
      <c r="AK1494" s="71"/>
      <c r="AL1494" s="26" t="str">
        <f t="shared" si="81"/>
        <v/>
      </c>
      <c r="AM1494" s="26" t="str">
        <f t="shared" si="82"/>
        <v/>
      </c>
      <c r="AN1494" s="24" t="str">
        <f t="shared" si="83"/>
        <v/>
      </c>
    </row>
    <row r="1495" spans="1:40">
      <c r="A1495" s="80">
        <v>1494</v>
      </c>
      <c r="B1495" s="92"/>
      <c r="C1495" s="89"/>
      <c r="D1495" s="89"/>
      <c r="E1495" s="89"/>
      <c r="F1495" s="89"/>
      <c r="G1495" s="89"/>
      <c r="H1495" s="89"/>
      <c r="I1495" s="89"/>
      <c r="J1495" s="89"/>
      <c r="K1495" s="89"/>
      <c r="L1495" s="89"/>
      <c r="M1495" s="89"/>
      <c r="N1495" s="89"/>
      <c r="O1495" s="89"/>
      <c r="P1495" s="89"/>
      <c r="Q1495" s="89"/>
      <c r="R1495" s="89"/>
      <c r="S1495" s="89"/>
      <c r="T1495" s="89"/>
      <c r="U1495" s="89"/>
      <c r="V1495" s="89"/>
      <c r="W1495" s="89"/>
      <c r="X1495" s="89"/>
      <c r="Y1495" s="89"/>
      <c r="Z1495" s="89"/>
      <c r="AA1495" s="89"/>
      <c r="AB1495" s="89"/>
      <c r="AC1495" s="89"/>
      <c r="AD1495" s="89"/>
      <c r="AE1495" s="89"/>
      <c r="AF1495" s="89"/>
      <c r="AG1495" s="89"/>
      <c r="AH1495" s="89"/>
      <c r="AI1495" s="71"/>
      <c r="AJ1495" s="71"/>
      <c r="AK1495" s="71"/>
      <c r="AL1495" s="26" t="str">
        <f t="shared" si="81"/>
        <v/>
      </c>
      <c r="AM1495" s="26" t="str">
        <f t="shared" si="82"/>
        <v/>
      </c>
      <c r="AN1495" s="24" t="str">
        <f t="shared" si="83"/>
        <v/>
      </c>
    </row>
    <row r="1496" spans="1:40">
      <c r="A1496" s="80">
        <v>1495</v>
      </c>
      <c r="B1496" s="92"/>
      <c r="C1496" s="89"/>
      <c r="D1496" s="89"/>
      <c r="E1496" s="89"/>
      <c r="F1496" s="89"/>
      <c r="G1496" s="89"/>
      <c r="H1496" s="89"/>
      <c r="I1496" s="89"/>
      <c r="J1496" s="89"/>
      <c r="K1496" s="89"/>
      <c r="L1496" s="89"/>
      <c r="M1496" s="89"/>
      <c r="N1496" s="89"/>
      <c r="O1496" s="89"/>
      <c r="P1496" s="89"/>
      <c r="Q1496" s="89"/>
      <c r="R1496" s="89"/>
      <c r="S1496" s="89"/>
      <c r="T1496" s="89"/>
      <c r="U1496" s="89"/>
      <c r="V1496" s="89"/>
      <c r="W1496" s="89"/>
      <c r="X1496" s="89"/>
      <c r="Y1496" s="89"/>
      <c r="Z1496" s="89"/>
      <c r="AA1496" s="89"/>
      <c r="AB1496" s="89"/>
      <c r="AC1496" s="89"/>
      <c r="AD1496" s="89"/>
      <c r="AE1496" s="89"/>
      <c r="AF1496" s="89"/>
      <c r="AG1496" s="89"/>
      <c r="AH1496" s="89"/>
      <c r="AI1496" s="71"/>
      <c r="AJ1496" s="71"/>
      <c r="AK1496" s="71"/>
      <c r="AL1496" s="26" t="str">
        <f t="shared" si="81"/>
        <v/>
      </c>
      <c r="AM1496" s="26" t="str">
        <f t="shared" si="82"/>
        <v/>
      </c>
      <c r="AN1496" s="24" t="str">
        <f t="shared" si="83"/>
        <v/>
      </c>
    </row>
    <row r="1497" spans="1:40">
      <c r="A1497" s="80">
        <v>1496</v>
      </c>
      <c r="B1497" s="92"/>
      <c r="C1497" s="89"/>
      <c r="D1497" s="89"/>
      <c r="E1497" s="89"/>
      <c r="F1497" s="89"/>
      <c r="G1497" s="89"/>
      <c r="H1497" s="89"/>
      <c r="I1497" s="89"/>
      <c r="J1497" s="89"/>
      <c r="K1497" s="89"/>
      <c r="L1497" s="89"/>
      <c r="M1497" s="89"/>
      <c r="N1497" s="89"/>
      <c r="O1497" s="89"/>
      <c r="P1497" s="89"/>
      <c r="Q1497" s="89"/>
      <c r="R1497" s="89"/>
      <c r="S1497" s="89"/>
      <c r="T1497" s="89"/>
      <c r="U1497" s="89"/>
      <c r="V1497" s="89"/>
      <c r="W1497" s="89"/>
      <c r="X1497" s="89"/>
      <c r="Y1497" s="89"/>
      <c r="Z1497" s="89"/>
      <c r="AA1497" s="89"/>
      <c r="AB1497" s="89"/>
      <c r="AC1497" s="89"/>
      <c r="AD1497" s="89"/>
      <c r="AE1497" s="89"/>
      <c r="AF1497" s="89"/>
      <c r="AG1497" s="89"/>
      <c r="AH1497" s="89"/>
      <c r="AI1497" s="71"/>
      <c r="AJ1497" s="71"/>
      <c r="AK1497" s="71"/>
      <c r="AL1497" s="26" t="str">
        <f t="shared" si="81"/>
        <v/>
      </c>
      <c r="AM1497" s="26" t="str">
        <f t="shared" si="82"/>
        <v/>
      </c>
      <c r="AN1497" s="24" t="str">
        <f t="shared" si="83"/>
        <v/>
      </c>
    </row>
    <row r="1498" spans="1:40">
      <c r="A1498" s="80">
        <v>1497</v>
      </c>
      <c r="B1498" s="92"/>
      <c r="C1498" s="89"/>
      <c r="D1498" s="89"/>
      <c r="E1498" s="89"/>
      <c r="F1498" s="89"/>
      <c r="G1498" s="89"/>
      <c r="H1498" s="89"/>
      <c r="I1498" s="89"/>
      <c r="J1498" s="89"/>
      <c r="K1498" s="89"/>
      <c r="L1498" s="89"/>
      <c r="M1498" s="89"/>
      <c r="N1498" s="89"/>
      <c r="O1498" s="89"/>
      <c r="P1498" s="89"/>
      <c r="Q1498" s="89"/>
      <c r="R1498" s="89"/>
      <c r="S1498" s="89"/>
      <c r="T1498" s="89"/>
      <c r="U1498" s="89"/>
      <c r="V1498" s="89"/>
      <c r="W1498" s="89"/>
      <c r="X1498" s="89"/>
      <c r="Y1498" s="89"/>
      <c r="Z1498" s="89"/>
      <c r="AA1498" s="89"/>
      <c r="AB1498" s="89"/>
      <c r="AC1498" s="89"/>
      <c r="AD1498" s="89"/>
      <c r="AE1498" s="89"/>
      <c r="AF1498" s="89"/>
      <c r="AG1498" s="89"/>
      <c r="AH1498" s="89"/>
      <c r="AI1498" s="71"/>
      <c r="AJ1498" s="71"/>
      <c r="AK1498" s="71"/>
      <c r="AL1498" s="26" t="str">
        <f t="shared" si="81"/>
        <v/>
      </c>
      <c r="AM1498" s="26" t="str">
        <f t="shared" si="82"/>
        <v/>
      </c>
      <c r="AN1498" s="24" t="str">
        <f t="shared" si="83"/>
        <v/>
      </c>
    </row>
    <row r="1499" spans="1:40">
      <c r="A1499" s="80">
        <v>1498</v>
      </c>
      <c r="B1499" s="92"/>
      <c r="C1499" s="89"/>
      <c r="D1499" s="89"/>
      <c r="E1499" s="89"/>
      <c r="F1499" s="89"/>
      <c r="G1499" s="89"/>
      <c r="H1499" s="89"/>
      <c r="I1499" s="89"/>
      <c r="J1499" s="89"/>
      <c r="K1499" s="89"/>
      <c r="L1499" s="89"/>
      <c r="M1499" s="89"/>
      <c r="N1499" s="89"/>
      <c r="O1499" s="89"/>
      <c r="P1499" s="89"/>
      <c r="Q1499" s="89"/>
      <c r="R1499" s="89"/>
      <c r="S1499" s="89"/>
      <c r="T1499" s="89"/>
      <c r="U1499" s="89"/>
      <c r="V1499" s="89"/>
      <c r="W1499" s="89"/>
      <c r="X1499" s="89"/>
      <c r="Y1499" s="89"/>
      <c r="Z1499" s="89"/>
      <c r="AA1499" s="89"/>
      <c r="AB1499" s="89"/>
      <c r="AC1499" s="89"/>
      <c r="AD1499" s="89"/>
      <c r="AE1499" s="89"/>
      <c r="AF1499" s="89"/>
      <c r="AG1499" s="89"/>
      <c r="AH1499" s="89"/>
      <c r="AI1499" s="71"/>
      <c r="AJ1499" s="71"/>
      <c r="AK1499" s="71"/>
      <c r="AL1499" s="26" t="str">
        <f t="shared" si="81"/>
        <v/>
      </c>
      <c r="AM1499" s="26" t="str">
        <f t="shared" si="82"/>
        <v/>
      </c>
      <c r="AN1499" s="24" t="str">
        <f t="shared" si="83"/>
        <v/>
      </c>
    </row>
    <row r="1500" spans="1:40">
      <c r="A1500" s="80">
        <v>1499</v>
      </c>
      <c r="B1500" s="93"/>
      <c r="C1500" s="71"/>
      <c r="D1500" s="71"/>
      <c r="E1500" s="71"/>
      <c r="F1500" s="71"/>
      <c r="G1500" s="71"/>
      <c r="H1500" s="71"/>
      <c r="I1500" s="71"/>
      <c r="J1500" s="71"/>
      <c r="K1500" s="71"/>
      <c r="L1500" s="89"/>
      <c r="M1500" s="89"/>
      <c r="N1500" s="71"/>
      <c r="O1500" s="71"/>
      <c r="P1500" s="71"/>
      <c r="Q1500" s="71"/>
      <c r="R1500" s="71"/>
      <c r="S1500" s="71"/>
      <c r="T1500" s="71"/>
      <c r="U1500" s="71"/>
      <c r="V1500" s="71"/>
      <c r="W1500" s="71"/>
      <c r="X1500" s="71"/>
      <c r="Y1500" s="71"/>
      <c r="Z1500" s="71"/>
      <c r="AA1500" s="71"/>
      <c r="AB1500" s="71"/>
      <c r="AC1500" s="71"/>
      <c r="AD1500" s="71"/>
      <c r="AE1500" s="71"/>
      <c r="AF1500" s="71"/>
      <c r="AG1500" s="71"/>
      <c r="AH1500" s="71"/>
      <c r="AI1500" s="71"/>
      <c r="AJ1500" s="71"/>
      <c r="AK1500" s="71"/>
      <c r="AL1500" s="26" t="str">
        <f t="shared" si="81"/>
        <v/>
      </c>
      <c r="AM1500" s="26" t="str">
        <f t="shared" si="82"/>
        <v/>
      </c>
      <c r="AN1500" s="24" t="str">
        <f t="shared" si="83"/>
        <v/>
      </c>
    </row>
    <row r="1501" spans="1:40">
      <c r="A1501" s="80">
        <v>1500</v>
      </c>
      <c r="B1501" s="71"/>
      <c r="C1501" s="89"/>
      <c r="D1501" s="89"/>
      <c r="E1501" s="89"/>
      <c r="F1501" s="89"/>
      <c r="G1501" s="89"/>
      <c r="H1501" s="89"/>
      <c r="I1501" s="89"/>
      <c r="J1501" s="89"/>
      <c r="K1501" s="89"/>
      <c r="L1501" s="89"/>
      <c r="M1501" s="89"/>
      <c r="N1501" s="89"/>
      <c r="O1501" s="89"/>
      <c r="P1501" s="89"/>
      <c r="Q1501" s="89"/>
      <c r="R1501" s="89"/>
      <c r="S1501" s="89"/>
      <c r="T1501" s="89"/>
      <c r="U1501" s="89"/>
      <c r="V1501" s="89"/>
      <c r="W1501" s="89"/>
      <c r="X1501" s="89"/>
      <c r="Y1501" s="89"/>
      <c r="Z1501" s="89"/>
      <c r="AA1501" s="89"/>
      <c r="AB1501" s="89"/>
      <c r="AC1501" s="89"/>
      <c r="AD1501" s="89"/>
      <c r="AE1501" s="89"/>
      <c r="AF1501" s="89"/>
      <c r="AG1501" s="89"/>
      <c r="AH1501" s="89"/>
      <c r="AI1501" s="71"/>
      <c r="AJ1501" s="71"/>
      <c r="AK1501" s="71"/>
      <c r="AL1501" s="26" t="str">
        <f t="shared" si="81"/>
        <v/>
      </c>
      <c r="AM1501" s="26" t="str">
        <f t="shared" si="82"/>
        <v/>
      </c>
      <c r="AN1501" s="24" t="str">
        <f t="shared" si="83"/>
        <v/>
      </c>
    </row>
    <row r="1502" spans="1:40">
      <c r="A1502" s="80">
        <v>1501</v>
      </c>
      <c r="B1502" s="89"/>
      <c r="C1502" s="89"/>
      <c r="D1502" s="89"/>
      <c r="E1502" s="89"/>
      <c r="F1502" s="89"/>
      <c r="G1502" s="89"/>
      <c r="H1502" s="89"/>
      <c r="I1502" s="89"/>
      <c r="J1502" s="89"/>
      <c r="K1502" s="89"/>
      <c r="L1502" s="89"/>
      <c r="M1502" s="89"/>
      <c r="N1502" s="89"/>
      <c r="O1502" s="89"/>
      <c r="P1502" s="89"/>
      <c r="Q1502" s="89"/>
      <c r="R1502" s="89"/>
      <c r="S1502" s="89"/>
      <c r="T1502" s="89"/>
      <c r="U1502" s="89"/>
      <c r="V1502" s="89"/>
      <c r="W1502" s="89"/>
      <c r="X1502" s="89"/>
      <c r="Y1502" s="89"/>
      <c r="Z1502" s="89"/>
      <c r="AA1502" s="89"/>
      <c r="AB1502" s="89"/>
      <c r="AC1502" s="89"/>
      <c r="AD1502" s="89"/>
      <c r="AE1502" s="89"/>
      <c r="AF1502" s="89"/>
      <c r="AG1502" s="89"/>
      <c r="AH1502" s="89"/>
      <c r="AI1502" s="71"/>
      <c r="AJ1502" s="71"/>
      <c r="AK1502" s="71"/>
      <c r="AL1502" s="26" t="str">
        <f t="shared" si="81"/>
        <v/>
      </c>
      <c r="AM1502" s="26" t="str">
        <f t="shared" si="82"/>
        <v/>
      </c>
      <c r="AN1502" s="24" t="str">
        <f t="shared" si="83"/>
        <v/>
      </c>
    </row>
    <row r="1503" spans="1:40">
      <c r="A1503" s="80">
        <v>1502</v>
      </c>
      <c r="B1503" s="89"/>
      <c r="C1503" s="89"/>
      <c r="D1503" s="89"/>
      <c r="E1503" s="89"/>
      <c r="F1503" s="89"/>
      <c r="G1503" s="89"/>
      <c r="H1503" s="89"/>
      <c r="I1503" s="89"/>
      <c r="J1503" s="89"/>
      <c r="K1503" s="89"/>
      <c r="L1503" s="89"/>
      <c r="M1503" s="89"/>
      <c r="N1503" s="89"/>
      <c r="O1503" s="89"/>
      <c r="P1503" s="89"/>
      <c r="Q1503" s="89"/>
      <c r="R1503" s="89"/>
      <c r="S1503" s="89"/>
      <c r="T1503" s="89"/>
      <c r="U1503" s="89"/>
      <c r="V1503" s="89"/>
      <c r="W1503" s="89"/>
      <c r="X1503" s="89"/>
      <c r="Y1503" s="89"/>
      <c r="Z1503" s="89"/>
      <c r="AA1503" s="89"/>
      <c r="AB1503" s="89"/>
      <c r="AC1503" s="89"/>
      <c r="AD1503" s="89"/>
      <c r="AE1503" s="89"/>
      <c r="AF1503" s="89"/>
      <c r="AG1503" s="89"/>
      <c r="AH1503" s="89"/>
      <c r="AI1503" s="71"/>
      <c r="AJ1503" s="71"/>
      <c r="AK1503" s="71"/>
      <c r="AL1503" s="26" t="str">
        <f t="shared" si="81"/>
        <v/>
      </c>
      <c r="AM1503" s="26" t="str">
        <f t="shared" si="82"/>
        <v/>
      </c>
      <c r="AN1503" s="24" t="str">
        <f t="shared" si="83"/>
        <v/>
      </c>
    </row>
    <row r="1504" spans="1:40">
      <c r="A1504" s="80">
        <v>1503</v>
      </c>
      <c r="B1504" s="89"/>
      <c r="C1504" s="89"/>
      <c r="D1504" s="89"/>
      <c r="E1504" s="89"/>
      <c r="F1504" s="89"/>
      <c r="G1504" s="89"/>
      <c r="H1504" s="89"/>
      <c r="I1504" s="89"/>
      <c r="J1504" s="89"/>
      <c r="K1504" s="89"/>
      <c r="L1504" s="89"/>
      <c r="M1504" s="89"/>
      <c r="N1504" s="89"/>
      <c r="O1504" s="89"/>
      <c r="P1504" s="89"/>
      <c r="Q1504" s="89"/>
      <c r="R1504" s="89"/>
      <c r="S1504" s="89"/>
      <c r="T1504" s="89"/>
      <c r="U1504" s="89"/>
      <c r="V1504" s="89"/>
      <c r="W1504" s="89"/>
      <c r="X1504" s="89"/>
      <c r="Y1504" s="89"/>
      <c r="Z1504" s="89"/>
      <c r="AA1504" s="89"/>
      <c r="AB1504" s="89"/>
      <c r="AC1504" s="89"/>
      <c r="AD1504" s="89"/>
      <c r="AE1504" s="89"/>
      <c r="AF1504" s="89"/>
      <c r="AG1504" s="89"/>
      <c r="AH1504" s="89"/>
      <c r="AI1504" s="71"/>
      <c r="AJ1504" s="71"/>
      <c r="AK1504" s="71"/>
      <c r="AL1504" s="26" t="str">
        <f t="shared" si="81"/>
        <v/>
      </c>
      <c r="AM1504" s="26" t="str">
        <f t="shared" si="82"/>
        <v/>
      </c>
      <c r="AN1504" s="24" t="str">
        <f t="shared" si="83"/>
        <v/>
      </c>
    </row>
    <row r="1505" spans="1:40">
      <c r="A1505" s="80">
        <v>1504</v>
      </c>
      <c r="B1505" s="71"/>
      <c r="C1505" s="89"/>
      <c r="D1505" s="89"/>
      <c r="E1505" s="89"/>
      <c r="F1505" s="89"/>
      <c r="G1505" s="89"/>
      <c r="H1505" s="89"/>
      <c r="I1505" s="89"/>
      <c r="J1505" s="89"/>
      <c r="K1505" s="89"/>
      <c r="L1505" s="89"/>
      <c r="M1505" s="89"/>
      <c r="N1505" s="89"/>
      <c r="O1505" s="89"/>
      <c r="P1505" s="89"/>
      <c r="Q1505" s="89"/>
      <c r="R1505" s="89"/>
      <c r="S1505" s="89"/>
      <c r="T1505" s="89"/>
      <c r="U1505" s="89"/>
      <c r="V1505" s="89"/>
      <c r="W1505" s="89"/>
      <c r="X1505" s="89"/>
      <c r="Y1505" s="89"/>
      <c r="Z1505" s="89"/>
      <c r="AA1505" s="89"/>
      <c r="AB1505" s="89"/>
      <c r="AC1505" s="89"/>
      <c r="AD1505" s="89"/>
      <c r="AE1505" s="89"/>
      <c r="AF1505" s="89"/>
      <c r="AG1505" s="89"/>
      <c r="AH1505" s="89"/>
      <c r="AI1505" s="71"/>
      <c r="AJ1505" s="71"/>
      <c r="AK1505" s="71"/>
      <c r="AL1505" s="26" t="str">
        <f t="shared" si="81"/>
        <v/>
      </c>
      <c r="AM1505" s="26" t="str">
        <f t="shared" si="82"/>
        <v/>
      </c>
      <c r="AN1505" s="24" t="str">
        <f t="shared" si="83"/>
        <v/>
      </c>
    </row>
    <row r="1506" spans="1:40">
      <c r="A1506" s="80">
        <v>1505</v>
      </c>
      <c r="B1506" s="71"/>
      <c r="C1506" s="89"/>
      <c r="D1506" s="89"/>
      <c r="E1506" s="89"/>
      <c r="F1506" s="89"/>
      <c r="G1506" s="89"/>
      <c r="H1506" s="89"/>
      <c r="I1506" s="89"/>
      <c r="J1506" s="89"/>
      <c r="K1506" s="89"/>
      <c r="L1506" s="89"/>
      <c r="M1506" s="89"/>
      <c r="N1506" s="89"/>
      <c r="O1506" s="89"/>
      <c r="P1506" s="89"/>
      <c r="Q1506" s="89"/>
      <c r="R1506" s="89"/>
      <c r="S1506" s="89"/>
      <c r="T1506" s="89"/>
      <c r="U1506" s="89"/>
      <c r="V1506" s="89"/>
      <c r="W1506" s="89"/>
      <c r="X1506" s="89"/>
      <c r="Y1506" s="89"/>
      <c r="Z1506" s="89"/>
      <c r="AA1506" s="89"/>
      <c r="AB1506" s="89"/>
      <c r="AC1506" s="89"/>
      <c r="AD1506" s="89"/>
      <c r="AE1506" s="89"/>
      <c r="AF1506" s="89"/>
      <c r="AG1506" s="89"/>
      <c r="AH1506" s="89"/>
      <c r="AI1506" s="71"/>
      <c r="AJ1506" s="71"/>
      <c r="AK1506" s="71"/>
      <c r="AL1506" s="26" t="str">
        <f t="shared" si="81"/>
        <v/>
      </c>
      <c r="AM1506" s="26" t="str">
        <f t="shared" si="82"/>
        <v/>
      </c>
      <c r="AN1506" s="24" t="str">
        <f t="shared" si="83"/>
        <v/>
      </c>
    </row>
    <row r="1507" spans="1:40">
      <c r="A1507" s="80">
        <v>1506</v>
      </c>
      <c r="B1507" s="71"/>
      <c r="C1507" s="89"/>
      <c r="D1507" s="89"/>
      <c r="E1507" s="89"/>
      <c r="F1507" s="89"/>
      <c r="G1507" s="89"/>
      <c r="H1507" s="89"/>
      <c r="I1507" s="89"/>
      <c r="J1507" s="89"/>
      <c r="K1507" s="89"/>
      <c r="L1507" s="89"/>
      <c r="M1507" s="89"/>
      <c r="N1507" s="89"/>
      <c r="O1507" s="89"/>
      <c r="P1507" s="89"/>
      <c r="Q1507" s="89"/>
      <c r="R1507" s="89"/>
      <c r="S1507" s="89"/>
      <c r="T1507" s="89"/>
      <c r="U1507" s="89"/>
      <c r="V1507" s="89"/>
      <c r="W1507" s="89"/>
      <c r="X1507" s="89"/>
      <c r="Y1507" s="89"/>
      <c r="Z1507" s="89"/>
      <c r="AA1507" s="89"/>
      <c r="AB1507" s="89"/>
      <c r="AC1507" s="89"/>
      <c r="AD1507" s="89"/>
      <c r="AE1507" s="89"/>
      <c r="AF1507" s="89"/>
      <c r="AG1507" s="89"/>
      <c r="AH1507" s="89"/>
      <c r="AI1507" s="71"/>
      <c r="AJ1507" s="71"/>
      <c r="AK1507" s="71"/>
      <c r="AL1507" s="26" t="str">
        <f t="shared" si="81"/>
        <v/>
      </c>
      <c r="AM1507" s="26" t="str">
        <f t="shared" si="82"/>
        <v/>
      </c>
      <c r="AN1507" s="24" t="str">
        <f t="shared" si="83"/>
        <v/>
      </c>
    </row>
    <row r="1508" spans="1:40">
      <c r="A1508" s="80">
        <v>1507</v>
      </c>
      <c r="B1508" s="71"/>
      <c r="C1508" s="89"/>
      <c r="D1508" s="89"/>
      <c r="E1508" s="89"/>
      <c r="F1508" s="89"/>
      <c r="G1508" s="89"/>
      <c r="H1508" s="89"/>
      <c r="I1508" s="89"/>
      <c r="J1508" s="89"/>
      <c r="K1508" s="89"/>
      <c r="L1508" s="89"/>
      <c r="M1508" s="89"/>
      <c r="N1508" s="89"/>
      <c r="O1508" s="89"/>
      <c r="P1508" s="89"/>
      <c r="Q1508" s="89"/>
      <c r="R1508" s="89"/>
      <c r="S1508" s="89"/>
      <c r="T1508" s="89"/>
      <c r="U1508" s="89"/>
      <c r="V1508" s="89"/>
      <c r="W1508" s="89"/>
      <c r="X1508" s="89"/>
      <c r="Y1508" s="89"/>
      <c r="Z1508" s="89"/>
      <c r="AA1508" s="89"/>
      <c r="AB1508" s="89"/>
      <c r="AC1508" s="89"/>
      <c r="AD1508" s="89"/>
      <c r="AE1508" s="89"/>
      <c r="AF1508" s="89"/>
      <c r="AG1508" s="89"/>
      <c r="AH1508" s="89"/>
      <c r="AI1508" s="71"/>
      <c r="AJ1508" s="71"/>
      <c r="AK1508" s="71"/>
      <c r="AL1508" s="26" t="str">
        <f t="shared" si="81"/>
        <v/>
      </c>
      <c r="AM1508" s="26" t="str">
        <f t="shared" si="82"/>
        <v/>
      </c>
      <c r="AN1508" s="24" t="str">
        <f t="shared" si="83"/>
        <v/>
      </c>
    </row>
    <row r="1509" spans="1:40">
      <c r="A1509" s="80">
        <v>1508</v>
      </c>
      <c r="B1509" s="71"/>
      <c r="C1509" s="89"/>
      <c r="D1509" s="89"/>
      <c r="E1509" s="89"/>
      <c r="F1509" s="89"/>
      <c r="G1509" s="89"/>
      <c r="H1509" s="89"/>
      <c r="I1509" s="89"/>
      <c r="J1509" s="89"/>
      <c r="K1509" s="89"/>
      <c r="L1509" s="89"/>
      <c r="M1509" s="89"/>
      <c r="N1509" s="89"/>
      <c r="O1509" s="89"/>
      <c r="P1509" s="89"/>
      <c r="Q1509" s="89"/>
      <c r="R1509" s="89"/>
      <c r="S1509" s="89"/>
      <c r="T1509" s="89"/>
      <c r="U1509" s="89"/>
      <c r="V1509" s="89"/>
      <c r="W1509" s="89"/>
      <c r="X1509" s="89"/>
      <c r="Y1509" s="89"/>
      <c r="Z1509" s="89"/>
      <c r="AA1509" s="89"/>
      <c r="AB1509" s="89"/>
      <c r="AC1509" s="89"/>
      <c r="AD1509" s="89"/>
      <c r="AE1509" s="89"/>
      <c r="AF1509" s="89"/>
      <c r="AG1509" s="89"/>
      <c r="AH1509" s="89"/>
      <c r="AI1509" s="71"/>
      <c r="AJ1509" s="71"/>
      <c r="AK1509" s="71"/>
      <c r="AL1509" s="26" t="str">
        <f t="shared" si="81"/>
        <v/>
      </c>
      <c r="AM1509" s="26" t="str">
        <f t="shared" si="82"/>
        <v/>
      </c>
      <c r="AN1509" s="24" t="str">
        <f t="shared" si="83"/>
        <v/>
      </c>
    </row>
    <row r="1510" spans="1:40">
      <c r="A1510" s="80">
        <v>1509</v>
      </c>
      <c r="B1510" s="71"/>
      <c r="C1510" s="89"/>
      <c r="D1510" s="89"/>
      <c r="E1510" s="89"/>
      <c r="F1510" s="89"/>
      <c r="G1510" s="89"/>
      <c r="H1510" s="89"/>
      <c r="I1510" s="89"/>
      <c r="J1510" s="89"/>
      <c r="K1510" s="89"/>
      <c r="L1510" s="89"/>
      <c r="M1510" s="89"/>
      <c r="N1510" s="89"/>
      <c r="O1510" s="89"/>
      <c r="P1510" s="89"/>
      <c r="Q1510" s="89"/>
      <c r="R1510" s="89"/>
      <c r="S1510" s="89"/>
      <c r="T1510" s="89"/>
      <c r="U1510" s="89"/>
      <c r="V1510" s="89"/>
      <c r="W1510" s="89"/>
      <c r="X1510" s="89"/>
      <c r="Y1510" s="89"/>
      <c r="Z1510" s="89"/>
      <c r="AA1510" s="89"/>
      <c r="AB1510" s="89"/>
      <c r="AC1510" s="89"/>
      <c r="AD1510" s="89"/>
      <c r="AE1510" s="89"/>
      <c r="AF1510" s="89"/>
      <c r="AG1510" s="89"/>
      <c r="AH1510" s="89"/>
      <c r="AI1510" s="71"/>
      <c r="AJ1510" s="71"/>
      <c r="AK1510" s="71"/>
      <c r="AL1510" s="26" t="str">
        <f t="shared" si="81"/>
        <v/>
      </c>
      <c r="AM1510" s="26" t="str">
        <f t="shared" si="82"/>
        <v/>
      </c>
      <c r="AN1510" s="24" t="str">
        <f t="shared" si="83"/>
        <v/>
      </c>
    </row>
    <row r="1511" spans="1:40">
      <c r="A1511" s="80">
        <v>1510</v>
      </c>
      <c r="B1511" s="71"/>
      <c r="C1511" s="89"/>
      <c r="D1511" s="89"/>
      <c r="E1511" s="89"/>
      <c r="F1511" s="89"/>
      <c r="G1511" s="89"/>
      <c r="H1511" s="89"/>
      <c r="I1511" s="89"/>
      <c r="J1511" s="89"/>
      <c r="K1511" s="89"/>
      <c r="L1511" s="89"/>
      <c r="M1511" s="89"/>
      <c r="N1511" s="89"/>
      <c r="O1511" s="89"/>
      <c r="P1511" s="89"/>
      <c r="Q1511" s="89"/>
      <c r="R1511" s="89"/>
      <c r="S1511" s="89"/>
      <c r="T1511" s="89"/>
      <c r="U1511" s="89"/>
      <c r="V1511" s="89"/>
      <c r="W1511" s="89"/>
      <c r="X1511" s="89"/>
      <c r="Y1511" s="89"/>
      <c r="Z1511" s="89"/>
      <c r="AA1511" s="89"/>
      <c r="AB1511" s="89"/>
      <c r="AC1511" s="89"/>
      <c r="AD1511" s="89"/>
      <c r="AE1511" s="89"/>
      <c r="AF1511" s="89"/>
      <c r="AG1511" s="89"/>
      <c r="AH1511" s="89"/>
      <c r="AI1511" s="71"/>
      <c r="AJ1511" s="71"/>
      <c r="AK1511" s="71"/>
      <c r="AL1511" s="26" t="str">
        <f t="shared" si="81"/>
        <v/>
      </c>
      <c r="AM1511" s="26" t="str">
        <f t="shared" si="82"/>
        <v/>
      </c>
      <c r="AN1511" s="24" t="str">
        <f t="shared" si="83"/>
        <v/>
      </c>
    </row>
    <row r="1512" spans="1:40">
      <c r="A1512" s="80">
        <v>1511</v>
      </c>
      <c r="B1512" s="71"/>
      <c r="C1512" s="89"/>
      <c r="D1512" s="89"/>
      <c r="E1512" s="89"/>
      <c r="F1512" s="89"/>
      <c r="G1512" s="89"/>
      <c r="H1512" s="89"/>
      <c r="I1512" s="89"/>
      <c r="J1512" s="89"/>
      <c r="K1512" s="89"/>
      <c r="L1512" s="89"/>
      <c r="M1512" s="89"/>
      <c r="N1512" s="89"/>
      <c r="O1512" s="89"/>
      <c r="P1512" s="89"/>
      <c r="Q1512" s="89"/>
      <c r="R1512" s="89"/>
      <c r="S1512" s="89"/>
      <c r="T1512" s="89"/>
      <c r="U1512" s="89"/>
      <c r="V1512" s="89"/>
      <c r="W1512" s="89"/>
      <c r="X1512" s="89"/>
      <c r="Y1512" s="89"/>
      <c r="Z1512" s="89"/>
      <c r="AA1512" s="89"/>
      <c r="AB1512" s="89"/>
      <c r="AC1512" s="89"/>
      <c r="AD1512" s="89"/>
      <c r="AE1512" s="89"/>
      <c r="AF1512" s="89"/>
      <c r="AG1512" s="89"/>
      <c r="AH1512" s="89"/>
      <c r="AI1512" s="71"/>
      <c r="AJ1512" s="71"/>
      <c r="AK1512" s="71"/>
      <c r="AL1512" s="26" t="str">
        <f t="shared" si="81"/>
        <v/>
      </c>
      <c r="AM1512" s="26" t="str">
        <f t="shared" si="82"/>
        <v/>
      </c>
      <c r="AN1512" s="24" t="str">
        <f t="shared" si="83"/>
        <v/>
      </c>
    </row>
    <row r="1513" spans="1:40">
      <c r="A1513" s="80">
        <v>1512</v>
      </c>
      <c r="B1513" s="71"/>
      <c r="C1513" s="89"/>
      <c r="D1513" s="89"/>
      <c r="E1513" s="89"/>
      <c r="F1513" s="89"/>
      <c r="G1513" s="89"/>
      <c r="H1513" s="89"/>
      <c r="I1513" s="89"/>
      <c r="J1513" s="89"/>
      <c r="K1513" s="89"/>
      <c r="L1513" s="89"/>
      <c r="M1513" s="89"/>
      <c r="N1513" s="89"/>
      <c r="O1513" s="89"/>
      <c r="P1513" s="89"/>
      <c r="Q1513" s="89"/>
      <c r="R1513" s="89"/>
      <c r="S1513" s="89"/>
      <c r="T1513" s="89"/>
      <c r="U1513" s="89"/>
      <c r="V1513" s="89"/>
      <c r="W1513" s="89"/>
      <c r="X1513" s="89"/>
      <c r="Y1513" s="89"/>
      <c r="Z1513" s="89"/>
      <c r="AA1513" s="89"/>
      <c r="AB1513" s="89"/>
      <c r="AC1513" s="89"/>
      <c r="AD1513" s="89"/>
      <c r="AE1513" s="89"/>
      <c r="AF1513" s="89"/>
      <c r="AG1513" s="89"/>
      <c r="AH1513" s="89"/>
      <c r="AI1513" s="71"/>
      <c r="AJ1513" s="71"/>
      <c r="AK1513" s="71"/>
      <c r="AL1513" s="26" t="str">
        <f t="shared" si="81"/>
        <v/>
      </c>
      <c r="AM1513" s="26" t="str">
        <f t="shared" si="82"/>
        <v/>
      </c>
      <c r="AN1513" s="24" t="str">
        <f t="shared" si="83"/>
        <v/>
      </c>
    </row>
    <row r="1514" spans="1:40">
      <c r="A1514" s="80">
        <v>1513</v>
      </c>
      <c r="B1514" s="71"/>
      <c r="C1514" s="89"/>
      <c r="D1514" s="89"/>
      <c r="E1514" s="89"/>
      <c r="F1514" s="89"/>
      <c r="G1514" s="89"/>
      <c r="H1514" s="89"/>
      <c r="I1514" s="89"/>
      <c r="J1514" s="89"/>
      <c r="K1514" s="89"/>
      <c r="L1514" s="89"/>
      <c r="M1514" s="89"/>
      <c r="N1514" s="89"/>
      <c r="O1514" s="89"/>
      <c r="P1514" s="89"/>
      <c r="Q1514" s="89"/>
      <c r="R1514" s="89"/>
      <c r="S1514" s="89"/>
      <c r="T1514" s="89"/>
      <c r="U1514" s="89"/>
      <c r="V1514" s="89"/>
      <c r="W1514" s="89"/>
      <c r="X1514" s="89"/>
      <c r="Y1514" s="89"/>
      <c r="Z1514" s="89"/>
      <c r="AA1514" s="89"/>
      <c r="AB1514" s="89"/>
      <c r="AC1514" s="89"/>
      <c r="AD1514" s="89"/>
      <c r="AE1514" s="89"/>
      <c r="AF1514" s="89"/>
      <c r="AG1514" s="89"/>
      <c r="AH1514" s="89"/>
      <c r="AI1514" s="71"/>
      <c r="AJ1514" s="71"/>
      <c r="AK1514" s="71"/>
      <c r="AL1514" s="26" t="str">
        <f t="shared" si="81"/>
        <v/>
      </c>
      <c r="AM1514" s="26" t="str">
        <f t="shared" si="82"/>
        <v/>
      </c>
      <c r="AN1514" s="24" t="str">
        <f t="shared" si="83"/>
        <v/>
      </c>
    </row>
    <row r="1515" spans="1:40">
      <c r="A1515" s="80">
        <v>1514</v>
      </c>
      <c r="B1515" s="71"/>
      <c r="C1515" s="89"/>
      <c r="D1515" s="89"/>
      <c r="E1515" s="89"/>
      <c r="F1515" s="89"/>
      <c r="G1515" s="89"/>
      <c r="H1515" s="89"/>
      <c r="I1515" s="89"/>
      <c r="J1515" s="89"/>
      <c r="K1515" s="89"/>
      <c r="L1515" s="89"/>
      <c r="M1515" s="89"/>
      <c r="N1515" s="89"/>
      <c r="O1515" s="89"/>
      <c r="P1515" s="89"/>
      <c r="Q1515" s="89"/>
      <c r="R1515" s="89"/>
      <c r="S1515" s="89"/>
      <c r="T1515" s="89"/>
      <c r="U1515" s="89"/>
      <c r="V1515" s="89"/>
      <c r="W1515" s="89"/>
      <c r="X1515" s="89"/>
      <c r="Y1515" s="89"/>
      <c r="Z1515" s="89"/>
      <c r="AA1515" s="89"/>
      <c r="AB1515" s="89"/>
      <c r="AC1515" s="89"/>
      <c r="AD1515" s="89"/>
      <c r="AE1515" s="89"/>
      <c r="AF1515" s="89"/>
      <c r="AG1515" s="89"/>
      <c r="AH1515" s="89"/>
      <c r="AI1515" s="71"/>
      <c r="AJ1515" s="71"/>
      <c r="AK1515" s="71"/>
      <c r="AL1515" s="26" t="str">
        <f t="shared" si="81"/>
        <v/>
      </c>
      <c r="AM1515" s="26" t="str">
        <f t="shared" si="82"/>
        <v/>
      </c>
      <c r="AN1515" s="24" t="str">
        <f t="shared" si="83"/>
        <v/>
      </c>
    </row>
    <row r="1516" spans="1:40">
      <c r="A1516" s="80">
        <v>1515</v>
      </c>
      <c r="B1516" s="71"/>
      <c r="C1516" s="89"/>
      <c r="D1516" s="89"/>
      <c r="E1516" s="89"/>
      <c r="F1516" s="89"/>
      <c r="G1516" s="89"/>
      <c r="H1516" s="89"/>
      <c r="I1516" s="89"/>
      <c r="J1516" s="89"/>
      <c r="K1516" s="89"/>
      <c r="L1516" s="89"/>
      <c r="M1516" s="89"/>
      <c r="N1516" s="89"/>
      <c r="O1516" s="89"/>
      <c r="P1516" s="89"/>
      <c r="Q1516" s="89"/>
      <c r="R1516" s="89"/>
      <c r="S1516" s="89"/>
      <c r="T1516" s="89"/>
      <c r="U1516" s="89"/>
      <c r="V1516" s="89"/>
      <c r="W1516" s="89"/>
      <c r="X1516" s="89"/>
      <c r="Y1516" s="89"/>
      <c r="Z1516" s="89"/>
      <c r="AA1516" s="89"/>
      <c r="AB1516" s="89"/>
      <c r="AC1516" s="89"/>
      <c r="AD1516" s="89"/>
      <c r="AE1516" s="89"/>
      <c r="AF1516" s="89"/>
      <c r="AG1516" s="89"/>
      <c r="AH1516" s="89"/>
      <c r="AI1516" s="71"/>
      <c r="AJ1516" s="71"/>
      <c r="AK1516" s="71"/>
      <c r="AL1516" s="26" t="str">
        <f t="shared" si="81"/>
        <v/>
      </c>
      <c r="AM1516" s="26" t="str">
        <f t="shared" si="82"/>
        <v/>
      </c>
      <c r="AN1516" s="24" t="str">
        <f t="shared" si="83"/>
        <v/>
      </c>
    </row>
    <row r="1517" spans="1:40">
      <c r="A1517" s="80">
        <v>1516</v>
      </c>
      <c r="B1517" s="71"/>
      <c r="C1517" s="89"/>
      <c r="D1517" s="89"/>
      <c r="E1517" s="89"/>
      <c r="F1517" s="89"/>
      <c r="G1517" s="89"/>
      <c r="H1517" s="89"/>
      <c r="I1517" s="89"/>
      <c r="J1517" s="89"/>
      <c r="K1517" s="89"/>
      <c r="L1517" s="89"/>
      <c r="M1517" s="89"/>
      <c r="N1517" s="89"/>
      <c r="O1517" s="89"/>
      <c r="P1517" s="89"/>
      <c r="Q1517" s="89"/>
      <c r="R1517" s="89"/>
      <c r="S1517" s="89"/>
      <c r="T1517" s="89"/>
      <c r="U1517" s="89"/>
      <c r="V1517" s="89"/>
      <c r="W1517" s="89"/>
      <c r="X1517" s="89"/>
      <c r="Y1517" s="89"/>
      <c r="Z1517" s="89"/>
      <c r="AA1517" s="89"/>
      <c r="AB1517" s="89"/>
      <c r="AC1517" s="89"/>
      <c r="AD1517" s="89"/>
      <c r="AE1517" s="89"/>
      <c r="AF1517" s="89"/>
      <c r="AG1517" s="89"/>
      <c r="AH1517" s="89"/>
      <c r="AI1517" s="71"/>
      <c r="AJ1517" s="71"/>
      <c r="AK1517" s="71"/>
      <c r="AL1517" s="26" t="str">
        <f t="shared" si="81"/>
        <v/>
      </c>
      <c r="AM1517" s="26" t="str">
        <f t="shared" si="82"/>
        <v/>
      </c>
      <c r="AN1517" s="24" t="str">
        <f t="shared" si="83"/>
        <v/>
      </c>
    </row>
    <row r="1518" spans="1:40">
      <c r="A1518" s="80">
        <v>1517</v>
      </c>
      <c r="B1518" s="71"/>
      <c r="C1518" s="89"/>
      <c r="D1518" s="89"/>
      <c r="E1518" s="89"/>
      <c r="F1518" s="89"/>
      <c r="G1518" s="89"/>
      <c r="H1518" s="89"/>
      <c r="I1518" s="89"/>
      <c r="J1518" s="89"/>
      <c r="K1518" s="89"/>
      <c r="L1518" s="89"/>
      <c r="M1518" s="89"/>
      <c r="N1518" s="89"/>
      <c r="O1518" s="89"/>
      <c r="P1518" s="89"/>
      <c r="Q1518" s="89"/>
      <c r="R1518" s="89"/>
      <c r="S1518" s="89"/>
      <c r="T1518" s="89"/>
      <c r="U1518" s="89"/>
      <c r="V1518" s="89"/>
      <c r="W1518" s="89"/>
      <c r="X1518" s="89"/>
      <c r="Y1518" s="89"/>
      <c r="Z1518" s="89"/>
      <c r="AA1518" s="89"/>
      <c r="AB1518" s="89"/>
      <c r="AC1518" s="89"/>
      <c r="AD1518" s="89"/>
      <c r="AE1518" s="89"/>
      <c r="AF1518" s="89"/>
      <c r="AG1518" s="89"/>
      <c r="AH1518" s="89"/>
      <c r="AI1518" s="71"/>
      <c r="AJ1518" s="71"/>
      <c r="AK1518" s="71"/>
      <c r="AL1518" s="26" t="str">
        <f t="shared" si="81"/>
        <v/>
      </c>
      <c r="AM1518" s="26" t="str">
        <f t="shared" si="82"/>
        <v/>
      </c>
      <c r="AN1518" s="24" t="str">
        <f t="shared" si="83"/>
        <v/>
      </c>
    </row>
    <row r="1519" spans="1:40">
      <c r="A1519" s="80">
        <v>1518</v>
      </c>
      <c r="B1519" s="71"/>
      <c r="C1519" s="89"/>
      <c r="D1519" s="89"/>
      <c r="E1519" s="89"/>
      <c r="F1519" s="89"/>
      <c r="G1519" s="89"/>
      <c r="H1519" s="89"/>
      <c r="I1519" s="89"/>
      <c r="J1519" s="89"/>
      <c r="K1519" s="89"/>
      <c r="L1519" s="89"/>
      <c r="M1519" s="89"/>
      <c r="N1519" s="89"/>
      <c r="O1519" s="89"/>
      <c r="P1519" s="89"/>
      <c r="Q1519" s="89"/>
      <c r="R1519" s="89"/>
      <c r="S1519" s="89"/>
      <c r="T1519" s="89"/>
      <c r="U1519" s="89"/>
      <c r="V1519" s="89"/>
      <c r="W1519" s="89"/>
      <c r="X1519" s="89"/>
      <c r="Y1519" s="89"/>
      <c r="Z1519" s="89"/>
      <c r="AA1519" s="89"/>
      <c r="AB1519" s="89"/>
      <c r="AC1519" s="89"/>
      <c r="AD1519" s="89"/>
      <c r="AE1519" s="89"/>
      <c r="AF1519" s="89"/>
      <c r="AG1519" s="89"/>
      <c r="AH1519" s="89"/>
      <c r="AI1519" s="71"/>
      <c r="AJ1519" s="71"/>
      <c r="AK1519" s="71"/>
      <c r="AL1519" s="26" t="str">
        <f t="shared" si="81"/>
        <v/>
      </c>
      <c r="AM1519" s="26" t="str">
        <f t="shared" si="82"/>
        <v/>
      </c>
      <c r="AN1519" s="24" t="str">
        <f t="shared" si="83"/>
        <v/>
      </c>
    </row>
    <row r="1520" spans="1:40">
      <c r="A1520" s="80">
        <v>1519</v>
      </c>
      <c r="B1520" s="71"/>
      <c r="C1520" s="89"/>
      <c r="D1520" s="89"/>
      <c r="E1520" s="89"/>
      <c r="F1520" s="89"/>
      <c r="G1520" s="89"/>
      <c r="H1520" s="89"/>
      <c r="I1520" s="89"/>
      <c r="J1520" s="89"/>
      <c r="K1520" s="89"/>
      <c r="L1520" s="89"/>
      <c r="M1520" s="89"/>
      <c r="N1520" s="89"/>
      <c r="O1520" s="89"/>
      <c r="P1520" s="89"/>
      <c r="Q1520" s="89"/>
      <c r="R1520" s="89"/>
      <c r="S1520" s="89"/>
      <c r="T1520" s="89"/>
      <c r="U1520" s="89"/>
      <c r="V1520" s="89"/>
      <c r="W1520" s="89"/>
      <c r="X1520" s="89"/>
      <c r="Y1520" s="89"/>
      <c r="Z1520" s="89"/>
      <c r="AA1520" s="89"/>
      <c r="AB1520" s="89"/>
      <c r="AC1520" s="89"/>
      <c r="AD1520" s="89"/>
      <c r="AE1520" s="89"/>
      <c r="AF1520" s="89"/>
      <c r="AG1520" s="89"/>
      <c r="AH1520" s="89"/>
      <c r="AI1520" s="71"/>
      <c r="AJ1520" s="71"/>
      <c r="AK1520" s="71"/>
      <c r="AL1520" s="26" t="str">
        <f t="shared" si="81"/>
        <v/>
      </c>
      <c r="AM1520" s="26" t="str">
        <f t="shared" si="82"/>
        <v/>
      </c>
      <c r="AN1520" s="24" t="str">
        <f t="shared" si="83"/>
        <v/>
      </c>
    </row>
    <row r="1521" spans="1:40">
      <c r="A1521" s="80">
        <v>1520</v>
      </c>
      <c r="B1521" s="71"/>
      <c r="C1521" s="89"/>
      <c r="D1521" s="89"/>
      <c r="E1521" s="89"/>
      <c r="F1521" s="89"/>
      <c r="G1521" s="89"/>
      <c r="H1521" s="89"/>
      <c r="I1521" s="89"/>
      <c r="J1521" s="89"/>
      <c r="K1521" s="89"/>
      <c r="L1521" s="89"/>
      <c r="M1521" s="89"/>
      <c r="N1521" s="89"/>
      <c r="O1521" s="89"/>
      <c r="P1521" s="89"/>
      <c r="Q1521" s="89"/>
      <c r="R1521" s="89"/>
      <c r="S1521" s="89"/>
      <c r="T1521" s="89"/>
      <c r="U1521" s="89"/>
      <c r="V1521" s="89"/>
      <c r="W1521" s="89"/>
      <c r="X1521" s="89"/>
      <c r="Y1521" s="89"/>
      <c r="Z1521" s="89"/>
      <c r="AA1521" s="89"/>
      <c r="AB1521" s="89"/>
      <c r="AC1521" s="89"/>
      <c r="AD1521" s="89"/>
      <c r="AE1521" s="89"/>
      <c r="AF1521" s="89"/>
      <c r="AG1521" s="89"/>
      <c r="AH1521" s="89"/>
      <c r="AI1521" s="71"/>
      <c r="AJ1521" s="71"/>
      <c r="AK1521" s="71"/>
      <c r="AL1521" s="26" t="str">
        <f t="shared" si="81"/>
        <v/>
      </c>
      <c r="AM1521" s="26" t="str">
        <f t="shared" si="82"/>
        <v/>
      </c>
      <c r="AN1521" s="24" t="str">
        <f t="shared" si="83"/>
        <v/>
      </c>
    </row>
    <row r="1522" spans="1:40">
      <c r="A1522" s="80">
        <v>1521</v>
      </c>
      <c r="B1522" s="71"/>
      <c r="C1522" s="89"/>
      <c r="D1522" s="89"/>
      <c r="E1522" s="89"/>
      <c r="F1522" s="89"/>
      <c r="G1522" s="89"/>
      <c r="H1522" s="89"/>
      <c r="I1522" s="89"/>
      <c r="J1522" s="89"/>
      <c r="K1522" s="89"/>
      <c r="L1522" s="89"/>
      <c r="M1522" s="89"/>
      <c r="N1522" s="89"/>
      <c r="O1522" s="89"/>
      <c r="P1522" s="89"/>
      <c r="Q1522" s="89"/>
      <c r="R1522" s="89"/>
      <c r="S1522" s="89"/>
      <c r="T1522" s="89"/>
      <c r="U1522" s="89"/>
      <c r="V1522" s="89"/>
      <c r="W1522" s="89"/>
      <c r="X1522" s="89"/>
      <c r="Y1522" s="89"/>
      <c r="Z1522" s="89"/>
      <c r="AA1522" s="89"/>
      <c r="AB1522" s="89"/>
      <c r="AC1522" s="89"/>
      <c r="AD1522" s="89"/>
      <c r="AE1522" s="89"/>
      <c r="AF1522" s="89"/>
      <c r="AG1522" s="89"/>
      <c r="AH1522" s="89"/>
      <c r="AI1522" s="71"/>
      <c r="AJ1522" s="71"/>
      <c r="AK1522" s="71"/>
      <c r="AL1522" s="26" t="str">
        <f t="shared" si="81"/>
        <v/>
      </c>
      <c r="AM1522" s="26" t="str">
        <f t="shared" si="82"/>
        <v/>
      </c>
      <c r="AN1522" s="24" t="str">
        <f t="shared" si="83"/>
        <v/>
      </c>
    </row>
    <row r="1523" spans="1:40">
      <c r="A1523" s="80">
        <v>1522</v>
      </c>
      <c r="B1523" s="71"/>
      <c r="C1523" s="89"/>
      <c r="D1523" s="89"/>
      <c r="E1523" s="89"/>
      <c r="F1523" s="89"/>
      <c r="G1523" s="89"/>
      <c r="H1523" s="89"/>
      <c r="I1523" s="89"/>
      <c r="J1523" s="89"/>
      <c r="K1523" s="89"/>
      <c r="L1523" s="89"/>
      <c r="M1523" s="89"/>
      <c r="N1523" s="89"/>
      <c r="O1523" s="89"/>
      <c r="P1523" s="89"/>
      <c r="Q1523" s="89"/>
      <c r="R1523" s="89"/>
      <c r="S1523" s="89"/>
      <c r="T1523" s="89"/>
      <c r="U1523" s="89"/>
      <c r="V1523" s="89"/>
      <c r="W1523" s="89"/>
      <c r="X1523" s="89"/>
      <c r="Y1523" s="89"/>
      <c r="Z1523" s="89"/>
      <c r="AA1523" s="89"/>
      <c r="AB1523" s="89"/>
      <c r="AC1523" s="89"/>
      <c r="AD1523" s="89"/>
      <c r="AE1523" s="89"/>
      <c r="AF1523" s="89"/>
      <c r="AG1523" s="89"/>
      <c r="AH1523" s="89"/>
      <c r="AI1523" s="71"/>
      <c r="AJ1523" s="71"/>
      <c r="AK1523" s="71"/>
      <c r="AL1523" s="26" t="str">
        <f t="shared" si="81"/>
        <v/>
      </c>
      <c r="AM1523" s="26" t="str">
        <f t="shared" si="82"/>
        <v/>
      </c>
      <c r="AN1523" s="24" t="str">
        <f t="shared" si="83"/>
        <v/>
      </c>
    </row>
    <row r="1524" spans="1:40">
      <c r="A1524" s="80">
        <v>1523</v>
      </c>
      <c r="B1524" s="71"/>
      <c r="C1524" s="89"/>
      <c r="D1524" s="89"/>
      <c r="E1524" s="89"/>
      <c r="F1524" s="89"/>
      <c r="G1524" s="89"/>
      <c r="H1524" s="89"/>
      <c r="I1524" s="89"/>
      <c r="J1524" s="89"/>
      <c r="K1524" s="89"/>
      <c r="L1524" s="89"/>
      <c r="M1524" s="89"/>
      <c r="N1524" s="89"/>
      <c r="O1524" s="89"/>
      <c r="P1524" s="89"/>
      <c r="Q1524" s="89"/>
      <c r="R1524" s="89"/>
      <c r="S1524" s="89"/>
      <c r="T1524" s="89"/>
      <c r="U1524" s="89"/>
      <c r="V1524" s="89"/>
      <c r="W1524" s="89"/>
      <c r="X1524" s="89"/>
      <c r="Y1524" s="89"/>
      <c r="Z1524" s="89"/>
      <c r="AA1524" s="89"/>
      <c r="AB1524" s="89"/>
      <c r="AC1524" s="89"/>
      <c r="AD1524" s="89"/>
      <c r="AE1524" s="89"/>
      <c r="AF1524" s="89"/>
      <c r="AG1524" s="89"/>
      <c r="AH1524" s="89"/>
      <c r="AI1524" s="71"/>
      <c r="AJ1524" s="71"/>
      <c r="AK1524" s="71"/>
      <c r="AL1524" s="26" t="str">
        <f t="shared" si="81"/>
        <v/>
      </c>
      <c r="AM1524" s="26" t="str">
        <f t="shared" si="82"/>
        <v/>
      </c>
      <c r="AN1524" s="24" t="str">
        <f t="shared" si="83"/>
        <v/>
      </c>
    </row>
    <row r="1525" spans="1:40">
      <c r="A1525" s="80">
        <v>1524</v>
      </c>
      <c r="B1525" s="71"/>
      <c r="C1525" s="89"/>
      <c r="D1525" s="89"/>
      <c r="E1525" s="89"/>
      <c r="F1525" s="89"/>
      <c r="G1525" s="89"/>
      <c r="H1525" s="89"/>
      <c r="I1525" s="89"/>
      <c r="J1525" s="89"/>
      <c r="K1525" s="89"/>
      <c r="L1525" s="89"/>
      <c r="M1525" s="89"/>
      <c r="N1525" s="89"/>
      <c r="O1525" s="89"/>
      <c r="P1525" s="89"/>
      <c r="Q1525" s="89"/>
      <c r="R1525" s="89"/>
      <c r="S1525" s="89"/>
      <c r="T1525" s="89"/>
      <c r="U1525" s="89"/>
      <c r="V1525" s="89"/>
      <c r="W1525" s="89"/>
      <c r="X1525" s="89"/>
      <c r="Y1525" s="89"/>
      <c r="Z1525" s="89"/>
      <c r="AA1525" s="89"/>
      <c r="AB1525" s="89"/>
      <c r="AC1525" s="89"/>
      <c r="AD1525" s="89"/>
      <c r="AE1525" s="89"/>
      <c r="AF1525" s="89"/>
      <c r="AG1525" s="89"/>
      <c r="AH1525" s="89"/>
      <c r="AI1525" s="71"/>
      <c r="AJ1525" s="71"/>
      <c r="AK1525" s="71"/>
      <c r="AL1525" s="26" t="str">
        <f t="shared" si="81"/>
        <v/>
      </c>
      <c r="AM1525" s="26" t="str">
        <f t="shared" si="82"/>
        <v/>
      </c>
      <c r="AN1525" s="24" t="str">
        <f t="shared" si="83"/>
        <v/>
      </c>
    </row>
    <row r="1526" spans="1:40">
      <c r="A1526" s="80">
        <v>1525</v>
      </c>
      <c r="B1526" s="71"/>
      <c r="C1526" s="89"/>
      <c r="D1526" s="89"/>
      <c r="E1526" s="89"/>
      <c r="F1526" s="89"/>
      <c r="G1526" s="89"/>
      <c r="H1526" s="89"/>
      <c r="I1526" s="89"/>
      <c r="J1526" s="89"/>
      <c r="K1526" s="89"/>
      <c r="L1526" s="89"/>
      <c r="M1526" s="89"/>
      <c r="N1526" s="89"/>
      <c r="O1526" s="89"/>
      <c r="P1526" s="89"/>
      <c r="Q1526" s="89"/>
      <c r="R1526" s="89"/>
      <c r="S1526" s="89"/>
      <c r="T1526" s="89"/>
      <c r="U1526" s="89"/>
      <c r="V1526" s="89"/>
      <c r="W1526" s="89"/>
      <c r="X1526" s="89"/>
      <c r="Y1526" s="89"/>
      <c r="Z1526" s="89"/>
      <c r="AA1526" s="89"/>
      <c r="AB1526" s="89"/>
      <c r="AC1526" s="89"/>
      <c r="AD1526" s="89"/>
      <c r="AE1526" s="89"/>
      <c r="AF1526" s="89"/>
      <c r="AG1526" s="89"/>
      <c r="AH1526" s="89"/>
      <c r="AI1526" s="71"/>
      <c r="AJ1526" s="71"/>
      <c r="AK1526" s="71"/>
      <c r="AL1526" s="26" t="str">
        <f t="shared" ref="AL1526:AL1589" si="84">IF(E1526="","",E1526+F1526/60+24)</f>
        <v/>
      </c>
      <c r="AM1526" s="26" t="str">
        <f t="shared" ref="AM1526:AM1589" si="85">IF(G1526="","",G1526+H1526/60)</f>
        <v/>
      </c>
      <c r="AN1526" s="24" t="str">
        <f t="shared" ref="AN1526:AN1589" si="86">IF(OR(E1526="",G1526=""),"",AL1526-AM1526)</f>
        <v/>
      </c>
    </row>
    <row r="1527" spans="1:40">
      <c r="A1527" s="80">
        <v>1526</v>
      </c>
      <c r="B1527" s="71"/>
      <c r="C1527" s="89"/>
      <c r="D1527" s="89"/>
      <c r="E1527" s="89"/>
      <c r="F1527" s="89"/>
      <c r="G1527" s="89"/>
      <c r="H1527" s="89"/>
      <c r="I1527" s="89"/>
      <c r="J1527" s="89"/>
      <c r="K1527" s="89"/>
      <c r="L1527" s="89"/>
      <c r="M1527" s="89"/>
      <c r="N1527" s="89"/>
      <c r="O1527" s="89"/>
      <c r="P1527" s="89"/>
      <c r="Q1527" s="89"/>
      <c r="R1527" s="89"/>
      <c r="S1527" s="89"/>
      <c r="T1527" s="89"/>
      <c r="U1527" s="89"/>
      <c r="V1527" s="89"/>
      <c r="W1527" s="89"/>
      <c r="X1527" s="89"/>
      <c r="Y1527" s="89"/>
      <c r="Z1527" s="89"/>
      <c r="AA1527" s="89"/>
      <c r="AB1527" s="89"/>
      <c r="AC1527" s="89"/>
      <c r="AD1527" s="89"/>
      <c r="AE1527" s="89"/>
      <c r="AF1527" s="89"/>
      <c r="AG1527" s="89"/>
      <c r="AH1527" s="89"/>
      <c r="AI1527" s="71"/>
      <c r="AJ1527" s="71"/>
      <c r="AK1527" s="71"/>
      <c r="AL1527" s="26" t="str">
        <f t="shared" si="84"/>
        <v/>
      </c>
      <c r="AM1527" s="26" t="str">
        <f t="shared" si="85"/>
        <v/>
      </c>
      <c r="AN1527" s="24" t="str">
        <f t="shared" si="86"/>
        <v/>
      </c>
    </row>
    <row r="1528" spans="1:40">
      <c r="A1528" s="80">
        <v>1527</v>
      </c>
      <c r="B1528" s="71"/>
      <c r="C1528" s="89"/>
      <c r="D1528" s="89"/>
      <c r="E1528" s="89"/>
      <c r="F1528" s="89"/>
      <c r="G1528" s="89"/>
      <c r="H1528" s="89"/>
      <c r="I1528" s="89"/>
      <c r="J1528" s="89"/>
      <c r="K1528" s="89"/>
      <c r="L1528" s="89"/>
      <c r="M1528" s="89"/>
      <c r="N1528" s="89"/>
      <c r="O1528" s="89"/>
      <c r="P1528" s="89"/>
      <c r="Q1528" s="89"/>
      <c r="R1528" s="89"/>
      <c r="S1528" s="89"/>
      <c r="T1528" s="89"/>
      <c r="U1528" s="89"/>
      <c r="V1528" s="89"/>
      <c r="W1528" s="89"/>
      <c r="X1528" s="89"/>
      <c r="Y1528" s="89"/>
      <c r="Z1528" s="89"/>
      <c r="AA1528" s="89"/>
      <c r="AB1528" s="89"/>
      <c r="AC1528" s="89"/>
      <c r="AD1528" s="89"/>
      <c r="AE1528" s="89"/>
      <c r="AF1528" s="89"/>
      <c r="AG1528" s="89"/>
      <c r="AH1528" s="89"/>
      <c r="AI1528" s="71"/>
      <c r="AJ1528" s="71"/>
      <c r="AK1528" s="71"/>
      <c r="AL1528" s="26" t="str">
        <f t="shared" si="84"/>
        <v/>
      </c>
      <c r="AM1528" s="26" t="str">
        <f t="shared" si="85"/>
        <v/>
      </c>
      <c r="AN1528" s="24" t="str">
        <f t="shared" si="86"/>
        <v/>
      </c>
    </row>
    <row r="1529" spans="1:40">
      <c r="A1529" s="80">
        <v>1528</v>
      </c>
      <c r="B1529" s="71"/>
      <c r="C1529" s="89"/>
      <c r="D1529" s="89"/>
      <c r="E1529" s="89"/>
      <c r="F1529" s="89"/>
      <c r="G1529" s="89"/>
      <c r="H1529" s="89"/>
      <c r="I1529" s="89"/>
      <c r="J1529" s="89"/>
      <c r="K1529" s="89"/>
      <c r="L1529" s="89"/>
      <c r="M1529" s="89"/>
      <c r="N1529" s="89"/>
      <c r="O1529" s="89"/>
      <c r="P1529" s="89"/>
      <c r="Q1529" s="89"/>
      <c r="R1529" s="89"/>
      <c r="S1529" s="89"/>
      <c r="T1529" s="89"/>
      <c r="U1529" s="89"/>
      <c r="V1529" s="89"/>
      <c r="W1529" s="89"/>
      <c r="X1529" s="89"/>
      <c r="Y1529" s="89"/>
      <c r="Z1529" s="89"/>
      <c r="AA1529" s="89"/>
      <c r="AB1529" s="89"/>
      <c r="AC1529" s="89"/>
      <c r="AD1529" s="89"/>
      <c r="AE1529" s="89"/>
      <c r="AF1529" s="89"/>
      <c r="AG1529" s="89"/>
      <c r="AH1529" s="89"/>
      <c r="AI1529" s="71"/>
      <c r="AJ1529" s="71"/>
      <c r="AK1529" s="71"/>
      <c r="AL1529" s="26" t="str">
        <f t="shared" si="84"/>
        <v/>
      </c>
      <c r="AM1529" s="26" t="str">
        <f t="shared" si="85"/>
        <v/>
      </c>
      <c r="AN1529" s="24" t="str">
        <f t="shared" si="86"/>
        <v/>
      </c>
    </row>
    <row r="1530" spans="1:40">
      <c r="A1530" s="80">
        <v>1529</v>
      </c>
      <c r="B1530" s="89"/>
      <c r="C1530" s="89"/>
      <c r="D1530" s="89"/>
      <c r="E1530" s="89"/>
      <c r="F1530" s="89"/>
      <c r="G1530" s="89"/>
      <c r="H1530" s="89"/>
      <c r="I1530" s="89"/>
      <c r="J1530" s="89"/>
      <c r="K1530" s="89"/>
      <c r="L1530" s="89"/>
      <c r="M1530" s="89"/>
      <c r="N1530" s="89"/>
      <c r="O1530" s="89"/>
      <c r="P1530" s="89"/>
      <c r="Q1530" s="89"/>
      <c r="R1530" s="89"/>
      <c r="S1530" s="89"/>
      <c r="T1530" s="89"/>
      <c r="U1530" s="89"/>
      <c r="V1530" s="89"/>
      <c r="W1530" s="89"/>
      <c r="X1530" s="89"/>
      <c r="Y1530" s="89"/>
      <c r="Z1530" s="89"/>
      <c r="AA1530" s="89"/>
      <c r="AB1530" s="89"/>
      <c r="AC1530" s="89"/>
      <c r="AD1530" s="89"/>
      <c r="AE1530" s="89"/>
      <c r="AF1530" s="89"/>
      <c r="AG1530" s="89"/>
      <c r="AH1530" s="89"/>
      <c r="AI1530" s="71"/>
      <c r="AJ1530" s="71"/>
      <c r="AK1530" s="71"/>
      <c r="AL1530" s="26" t="str">
        <f t="shared" si="84"/>
        <v/>
      </c>
      <c r="AM1530" s="26" t="str">
        <f t="shared" si="85"/>
        <v/>
      </c>
      <c r="AN1530" s="24" t="str">
        <f t="shared" si="86"/>
        <v/>
      </c>
    </row>
    <row r="1531" spans="1:40">
      <c r="A1531" s="80">
        <v>1530</v>
      </c>
      <c r="B1531" s="89"/>
      <c r="C1531" s="89"/>
      <c r="D1531" s="89"/>
      <c r="E1531" s="89"/>
      <c r="F1531" s="89"/>
      <c r="G1531" s="89"/>
      <c r="H1531" s="89"/>
      <c r="I1531" s="89"/>
      <c r="J1531" s="89"/>
      <c r="K1531" s="89"/>
      <c r="L1531" s="89"/>
      <c r="M1531" s="89"/>
      <c r="N1531" s="89"/>
      <c r="O1531" s="89"/>
      <c r="P1531" s="89"/>
      <c r="Q1531" s="89"/>
      <c r="R1531" s="89"/>
      <c r="S1531" s="89"/>
      <c r="T1531" s="89"/>
      <c r="U1531" s="89"/>
      <c r="V1531" s="89"/>
      <c r="W1531" s="89"/>
      <c r="X1531" s="89"/>
      <c r="Y1531" s="89"/>
      <c r="Z1531" s="89"/>
      <c r="AA1531" s="89"/>
      <c r="AB1531" s="89"/>
      <c r="AC1531" s="89"/>
      <c r="AD1531" s="89"/>
      <c r="AE1531" s="89"/>
      <c r="AF1531" s="89"/>
      <c r="AG1531" s="89"/>
      <c r="AH1531" s="89"/>
      <c r="AI1531" s="71"/>
      <c r="AJ1531" s="71"/>
      <c r="AK1531" s="71"/>
      <c r="AL1531" s="26" t="str">
        <f t="shared" si="84"/>
        <v/>
      </c>
      <c r="AM1531" s="26" t="str">
        <f t="shared" si="85"/>
        <v/>
      </c>
      <c r="AN1531" s="24" t="str">
        <f t="shared" si="86"/>
        <v/>
      </c>
    </row>
    <row r="1532" spans="1:40">
      <c r="A1532" s="80">
        <v>1531</v>
      </c>
      <c r="B1532" s="89"/>
      <c r="C1532" s="89"/>
      <c r="D1532" s="89"/>
      <c r="E1532" s="89"/>
      <c r="F1532" s="89"/>
      <c r="G1532" s="89"/>
      <c r="H1532" s="89"/>
      <c r="I1532" s="89"/>
      <c r="J1532" s="89"/>
      <c r="K1532" s="89"/>
      <c r="L1532" s="89"/>
      <c r="M1532" s="89"/>
      <c r="N1532" s="89"/>
      <c r="O1532" s="89"/>
      <c r="P1532" s="89"/>
      <c r="Q1532" s="89"/>
      <c r="R1532" s="89"/>
      <c r="S1532" s="89"/>
      <c r="T1532" s="89"/>
      <c r="U1532" s="89"/>
      <c r="V1532" s="89"/>
      <c r="W1532" s="89"/>
      <c r="X1532" s="89"/>
      <c r="Y1532" s="89"/>
      <c r="Z1532" s="89"/>
      <c r="AA1532" s="89"/>
      <c r="AB1532" s="89"/>
      <c r="AC1532" s="89"/>
      <c r="AD1532" s="89"/>
      <c r="AE1532" s="89"/>
      <c r="AF1532" s="89"/>
      <c r="AG1532" s="89"/>
      <c r="AH1532" s="89"/>
      <c r="AI1532" s="71"/>
      <c r="AJ1532" s="71"/>
      <c r="AK1532" s="71"/>
      <c r="AL1532" s="26" t="str">
        <f t="shared" si="84"/>
        <v/>
      </c>
      <c r="AM1532" s="26" t="str">
        <f t="shared" si="85"/>
        <v/>
      </c>
      <c r="AN1532" s="24" t="str">
        <f t="shared" si="86"/>
        <v/>
      </c>
    </row>
    <row r="1533" spans="1:40">
      <c r="A1533" s="80">
        <v>1532</v>
      </c>
      <c r="B1533" s="89"/>
      <c r="C1533" s="89"/>
      <c r="D1533" s="89"/>
      <c r="E1533" s="89"/>
      <c r="F1533" s="89"/>
      <c r="G1533" s="89"/>
      <c r="H1533" s="89"/>
      <c r="I1533" s="89"/>
      <c r="J1533" s="89"/>
      <c r="K1533" s="89"/>
      <c r="L1533" s="89"/>
      <c r="M1533" s="89"/>
      <c r="N1533" s="89"/>
      <c r="O1533" s="89"/>
      <c r="P1533" s="89"/>
      <c r="Q1533" s="89"/>
      <c r="R1533" s="89"/>
      <c r="S1533" s="89"/>
      <c r="T1533" s="89"/>
      <c r="U1533" s="89"/>
      <c r="V1533" s="89"/>
      <c r="W1533" s="89"/>
      <c r="X1533" s="89"/>
      <c r="Y1533" s="89"/>
      <c r="Z1533" s="89"/>
      <c r="AA1533" s="89"/>
      <c r="AB1533" s="89"/>
      <c r="AC1533" s="89"/>
      <c r="AD1533" s="89"/>
      <c r="AE1533" s="89"/>
      <c r="AF1533" s="89"/>
      <c r="AG1533" s="89"/>
      <c r="AH1533" s="89"/>
      <c r="AI1533" s="71"/>
      <c r="AJ1533" s="71"/>
      <c r="AK1533" s="71"/>
      <c r="AL1533" s="26" t="str">
        <f t="shared" si="84"/>
        <v/>
      </c>
      <c r="AM1533" s="26" t="str">
        <f t="shared" si="85"/>
        <v/>
      </c>
      <c r="AN1533" s="24" t="str">
        <f t="shared" si="86"/>
        <v/>
      </c>
    </row>
    <row r="1534" spans="1:40">
      <c r="A1534" s="80">
        <v>1533</v>
      </c>
      <c r="B1534" s="89"/>
      <c r="C1534" s="89"/>
      <c r="D1534" s="89"/>
      <c r="E1534" s="89"/>
      <c r="F1534" s="89"/>
      <c r="G1534" s="89"/>
      <c r="H1534" s="89"/>
      <c r="I1534" s="89"/>
      <c r="J1534" s="89"/>
      <c r="K1534" s="89"/>
      <c r="L1534" s="89"/>
      <c r="M1534" s="89"/>
      <c r="N1534" s="89"/>
      <c r="O1534" s="89"/>
      <c r="P1534" s="89"/>
      <c r="Q1534" s="89"/>
      <c r="R1534" s="89"/>
      <c r="S1534" s="89"/>
      <c r="T1534" s="89"/>
      <c r="U1534" s="89"/>
      <c r="V1534" s="89"/>
      <c r="W1534" s="89"/>
      <c r="X1534" s="89"/>
      <c r="Y1534" s="89"/>
      <c r="Z1534" s="89"/>
      <c r="AA1534" s="89"/>
      <c r="AB1534" s="89"/>
      <c r="AC1534" s="89"/>
      <c r="AD1534" s="89"/>
      <c r="AE1534" s="89"/>
      <c r="AF1534" s="89"/>
      <c r="AG1534" s="89"/>
      <c r="AH1534" s="89"/>
      <c r="AI1534" s="71"/>
      <c r="AJ1534" s="71"/>
      <c r="AK1534" s="71"/>
      <c r="AL1534" s="26" t="str">
        <f t="shared" si="84"/>
        <v/>
      </c>
      <c r="AM1534" s="26" t="str">
        <f t="shared" si="85"/>
        <v/>
      </c>
      <c r="AN1534" s="24" t="str">
        <f t="shared" si="86"/>
        <v/>
      </c>
    </row>
    <row r="1535" spans="1:40">
      <c r="A1535" s="80">
        <v>1534</v>
      </c>
      <c r="B1535" s="89"/>
      <c r="C1535" s="89"/>
      <c r="D1535" s="89"/>
      <c r="E1535" s="89"/>
      <c r="F1535" s="89"/>
      <c r="G1535" s="89"/>
      <c r="H1535" s="89"/>
      <c r="I1535" s="89"/>
      <c r="J1535" s="89"/>
      <c r="K1535" s="89"/>
      <c r="L1535" s="89"/>
      <c r="M1535" s="89"/>
      <c r="N1535" s="89"/>
      <c r="O1535" s="89"/>
      <c r="P1535" s="89"/>
      <c r="Q1535" s="89"/>
      <c r="R1535" s="89"/>
      <c r="S1535" s="89"/>
      <c r="T1535" s="89"/>
      <c r="U1535" s="89"/>
      <c r="V1535" s="89"/>
      <c r="W1535" s="89"/>
      <c r="X1535" s="89"/>
      <c r="Y1535" s="89"/>
      <c r="Z1535" s="89"/>
      <c r="AA1535" s="89"/>
      <c r="AB1535" s="89"/>
      <c r="AC1535" s="89"/>
      <c r="AD1535" s="89"/>
      <c r="AE1535" s="89"/>
      <c r="AF1535" s="89"/>
      <c r="AG1535" s="89"/>
      <c r="AH1535" s="89"/>
      <c r="AI1535" s="71"/>
      <c r="AJ1535" s="71"/>
      <c r="AK1535" s="71"/>
      <c r="AL1535" s="26" t="str">
        <f t="shared" si="84"/>
        <v/>
      </c>
      <c r="AM1535" s="26" t="str">
        <f t="shared" si="85"/>
        <v/>
      </c>
      <c r="AN1535" s="24" t="str">
        <f t="shared" si="86"/>
        <v/>
      </c>
    </row>
    <row r="1536" spans="1:40">
      <c r="A1536" s="80">
        <v>1535</v>
      </c>
      <c r="B1536" s="71"/>
      <c r="C1536" s="89"/>
      <c r="D1536" s="89"/>
      <c r="E1536" s="89"/>
      <c r="F1536" s="89"/>
      <c r="G1536" s="89"/>
      <c r="H1536" s="89"/>
      <c r="I1536" s="89"/>
      <c r="J1536" s="89"/>
      <c r="K1536" s="89"/>
      <c r="L1536" s="89"/>
      <c r="M1536" s="89"/>
      <c r="N1536" s="89"/>
      <c r="O1536" s="89"/>
      <c r="P1536" s="89"/>
      <c r="Q1536" s="89"/>
      <c r="R1536" s="89"/>
      <c r="S1536" s="89"/>
      <c r="T1536" s="89"/>
      <c r="U1536" s="89"/>
      <c r="V1536" s="89"/>
      <c r="W1536" s="89"/>
      <c r="X1536" s="89"/>
      <c r="Y1536" s="89"/>
      <c r="Z1536" s="89"/>
      <c r="AA1536" s="89"/>
      <c r="AB1536" s="89"/>
      <c r="AC1536" s="89"/>
      <c r="AD1536" s="89"/>
      <c r="AE1536" s="89"/>
      <c r="AF1536" s="89"/>
      <c r="AG1536" s="89"/>
      <c r="AH1536" s="89"/>
      <c r="AI1536" s="71"/>
      <c r="AJ1536" s="71"/>
      <c r="AK1536" s="71"/>
      <c r="AL1536" s="26" t="str">
        <f t="shared" si="84"/>
        <v/>
      </c>
      <c r="AM1536" s="26" t="str">
        <f t="shared" si="85"/>
        <v/>
      </c>
      <c r="AN1536" s="24" t="str">
        <f t="shared" si="86"/>
        <v/>
      </c>
    </row>
    <row r="1537" spans="1:40">
      <c r="A1537" s="80">
        <v>1536</v>
      </c>
      <c r="B1537" s="89"/>
      <c r="C1537" s="89"/>
      <c r="D1537" s="89"/>
      <c r="E1537" s="89"/>
      <c r="F1537" s="89"/>
      <c r="G1537" s="89"/>
      <c r="H1537" s="89"/>
      <c r="I1537" s="89"/>
      <c r="J1537" s="89"/>
      <c r="K1537" s="89"/>
      <c r="L1537" s="89"/>
      <c r="M1537" s="89"/>
      <c r="N1537" s="89"/>
      <c r="O1537" s="89"/>
      <c r="P1537" s="89"/>
      <c r="Q1537" s="89"/>
      <c r="R1537" s="89"/>
      <c r="S1537" s="89"/>
      <c r="T1537" s="89"/>
      <c r="U1537" s="89"/>
      <c r="V1537" s="89"/>
      <c r="W1537" s="89"/>
      <c r="X1537" s="89"/>
      <c r="Y1537" s="89"/>
      <c r="Z1537" s="89"/>
      <c r="AA1537" s="89"/>
      <c r="AB1537" s="89"/>
      <c r="AC1537" s="89"/>
      <c r="AD1537" s="89"/>
      <c r="AE1537" s="89"/>
      <c r="AF1537" s="89"/>
      <c r="AG1537" s="89"/>
      <c r="AH1537" s="89"/>
      <c r="AI1537" s="71"/>
      <c r="AJ1537" s="71"/>
      <c r="AK1537" s="71"/>
      <c r="AL1537" s="26" t="str">
        <f t="shared" si="84"/>
        <v/>
      </c>
      <c r="AM1537" s="26" t="str">
        <f t="shared" si="85"/>
        <v/>
      </c>
      <c r="AN1537" s="24" t="str">
        <f t="shared" si="86"/>
        <v/>
      </c>
    </row>
    <row r="1538" spans="1:40">
      <c r="A1538" s="80">
        <v>1537</v>
      </c>
      <c r="B1538" s="71"/>
      <c r="C1538" s="89"/>
      <c r="D1538" s="89"/>
      <c r="E1538" s="89"/>
      <c r="F1538" s="89"/>
      <c r="G1538" s="89"/>
      <c r="H1538" s="89"/>
      <c r="I1538" s="89"/>
      <c r="J1538" s="89"/>
      <c r="K1538" s="89"/>
      <c r="L1538" s="89"/>
      <c r="M1538" s="89"/>
      <c r="N1538" s="89"/>
      <c r="O1538" s="89"/>
      <c r="P1538" s="89"/>
      <c r="Q1538" s="89"/>
      <c r="R1538" s="89"/>
      <c r="S1538" s="89"/>
      <c r="T1538" s="89"/>
      <c r="U1538" s="89"/>
      <c r="V1538" s="89"/>
      <c r="W1538" s="89"/>
      <c r="X1538" s="89"/>
      <c r="Y1538" s="89"/>
      <c r="Z1538" s="89"/>
      <c r="AA1538" s="89"/>
      <c r="AB1538" s="89"/>
      <c r="AC1538" s="89"/>
      <c r="AD1538" s="89"/>
      <c r="AE1538" s="89"/>
      <c r="AF1538" s="89"/>
      <c r="AG1538" s="89"/>
      <c r="AH1538" s="89"/>
      <c r="AI1538" s="71"/>
      <c r="AJ1538" s="71"/>
      <c r="AK1538" s="71"/>
      <c r="AL1538" s="26" t="str">
        <f t="shared" si="84"/>
        <v/>
      </c>
      <c r="AM1538" s="26" t="str">
        <f t="shared" si="85"/>
        <v/>
      </c>
      <c r="AN1538" s="24" t="str">
        <f t="shared" si="86"/>
        <v/>
      </c>
    </row>
    <row r="1539" spans="1:40">
      <c r="A1539" s="80">
        <v>1538</v>
      </c>
      <c r="B1539" s="89"/>
      <c r="C1539" s="89"/>
      <c r="D1539" s="89"/>
      <c r="E1539" s="89"/>
      <c r="F1539" s="89"/>
      <c r="G1539" s="89"/>
      <c r="H1539" s="89"/>
      <c r="I1539" s="89"/>
      <c r="J1539" s="89"/>
      <c r="K1539" s="89"/>
      <c r="L1539" s="89"/>
      <c r="M1539" s="89"/>
      <c r="N1539" s="89"/>
      <c r="O1539" s="89"/>
      <c r="P1539" s="89"/>
      <c r="Q1539" s="89"/>
      <c r="R1539" s="89"/>
      <c r="S1539" s="89"/>
      <c r="T1539" s="89"/>
      <c r="U1539" s="89"/>
      <c r="V1539" s="89"/>
      <c r="W1539" s="89"/>
      <c r="X1539" s="89"/>
      <c r="Y1539" s="89"/>
      <c r="Z1539" s="89"/>
      <c r="AA1539" s="89"/>
      <c r="AB1539" s="89"/>
      <c r="AC1539" s="89"/>
      <c r="AD1539" s="89"/>
      <c r="AE1539" s="89"/>
      <c r="AF1539" s="89"/>
      <c r="AG1539" s="89"/>
      <c r="AH1539" s="89"/>
      <c r="AI1539" s="71"/>
      <c r="AJ1539" s="71"/>
      <c r="AK1539" s="71"/>
      <c r="AL1539" s="26" t="str">
        <f t="shared" si="84"/>
        <v/>
      </c>
      <c r="AM1539" s="26" t="str">
        <f t="shared" si="85"/>
        <v/>
      </c>
      <c r="AN1539" s="24" t="str">
        <f t="shared" si="86"/>
        <v/>
      </c>
    </row>
    <row r="1540" spans="1:40">
      <c r="A1540" s="80">
        <v>1539</v>
      </c>
      <c r="B1540" s="71"/>
      <c r="C1540" s="89"/>
      <c r="D1540" s="89"/>
      <c r="E1540" s="89"/>
      <c r="F1540" s="89"/>
      <c r="G1540" s="89"/>
      <c r="H1540" s="89"/>
      <c r="I1540" s="89"/>
      <c r="J1540" s="89"/>
      <c r="K1540" s="89"/>
      <c r="L1540" s="89"/>
      <c r="M1540" s="89"/>
      <c r="N1540" s="89"/>
      <c r="O1540" s="89"/>
      <c r="P1540" s="89"/>
      <c r="Q1540" s="89"/>
      <c r="R1540" s="89"/>
      <c r="S1540" s="89"/>
      <c r="T1540" s="89"/>
      <c r="U1540" s="89"/>
      <c r="V1540" s="89"/>
      <c r="W1540" s="89"/>
      <c r="X1540" s="89"/>
      <c r="Y1540" s="89"/>
      <c r="Z1540" s="89"/>
      <c r="AA1540" s="89"/>
      <c r="AB1540" s="89"/>
      <c r="AC1540" s="89"/>
      <c r="AD1540" s="89"/>
      <c r="AE1540" s="89"/>
      <c r="AF1540" s="89"/>
      <c r="AG1540" s="89"/>
      <c r="AH1540" s="89"/>
      <c r="AI1540" s="71"/>
      <c r="AJ1540" s="71"/>
      <c r="AK1540" s="71"/>
      <c r="AL1540" s="26" t="str">
        <f t="shared" si="84"/>
        <v/>
      </c>
      <c r="AM1540" s="26" t="str">
        <f t="shared" si="85"/>
        <v/>
      </c>
      <c r="AN1540" s="24" t="str">
        <f t="shared" si="86"/>
        <v/>
      </c>
    </row>
    <row r="1541" spans="1:40">
      <c r="A1541" s="80">
        <v>1540</v>
      </c>
      <c r="B1541" s="89"/>
      <c r="C1541" s="89"/>
      <c r="D1541" s="89"/>
      <c r="E1541" s="89"/>
      <c r="F1541" s="89"/>
      <c r="G1541" s="89"/>
      <c r="H1541" s="89"/>
      <c r="I1541" s="89"/>
      <c r="J1541" s="89"/>
      <c r="K1541" s="89"/>
      <c r="L1541" s="89"/>
      <c r="M1541" s="89"/>
      <c r="N1541" s="89"/>
      <c r="O1541" s="89"/>
      <c r="P1541" s="89"/>
      <c r="Q1541" s="89"/>
      <c r="R1541" s="89"/>
      <c r="S1541" s="89"/>
      <c r="T1541" s="89"/>
      <c r="U1541" s="89"/>
      <c r="V1541" s="89"/>
      <c r="W1541" s="89"/>
      <c r="X1541" s="89"/>
      <c r="Y1541" s="89"/>
      <c r="Z1541" s="89"/>
      <c r="AA1541" s="89"/>
      <c r="AB1541" s="89"/>
      <c r="AC1541" s="89"/>
      <c r="AD1541" s="89"/>
      <c r="AE1541" s="89"/>
      <c r="AF1541" s="89"/>
      <c r="AG1541" s="89"/>
      <c r="AH1541" s="89"/>
      <c r="AI1541" s="71"/>
      <c r="AJ1541" s="71"/>
      <c r="AK1541" s="71"/>
      <c r="AL1541" s="26" t="str">
        <f t="shared" si="84"/>
        <v/>
      </c>
      <c r="AM1541" s="26" t="str">
        <f t="shared" si="85"/>
        <v/>
      </c>
      <c r="AN1541" s="24" t="str">
        <f t="shared" si="86"/>
        <v/>
      </c>
    </row>
    <row r="1542" spans="1:40">
      <c r="A1542" s="80">
        <v>1541</v>
      </c>
      <c r="B1542" s="71"/>
      <c r="C1542" s="89"/>
      <c r="D1542" s="89"/>
      <c r="E1542" s="89"/>
      <c r="F1542" s="89"/>
      <c r="G1542" s="89"/>
      <c r="H1542" s="89"/>
      <c r="I1542" s="89"/>
      <c r="J1542" s="89"/>
      <c r="K1542" s="89"/>
      <c r="L1542" s="89"/>
      <c r="M1542" s="89"/>
      <c r="N1542" s="89"/>
      <c r="O1542" s="89"/>
      <c r="P1542" s="89"/>
      <c r="Q1542" s="89"/>
      <c r="R1542" s="89"/>
      <c r="S1542" s="89"/>
      <c r="T1542" s="89"/>
      <c r="U1542" s="89"/>
      <c r="V1542" s="89"/>
      <c r="W1542" s="89"/>
      <c r="X1542" s="89"/>
      <c r="Y1542" s="89"/>
      <c r="Z1542" s="89"/>
      <c r="AA1542" s="89"/>
      <c r="AB1542" s="89"/>
      <c r="AC1542" s="89"/>
      <c r="AD1542" s="89"/>
      <c r="AE1542" s="89"/>
      <c r="AF1542" s="89"/>
      <c r="AG1542" s="89"/>
      <c r="AH1542" s="89"/>
      <c r="AI1542" s="71"/>
      <c r="AJ1542" s="71"/>
      <c r="AK1542" s="71"/>
      <c r="AL1542" s="26" t="str">
        <f t="shared" si="84"/>
        <v/>
      </c>
      <c r="AM1542" s="26" t="str">
        <f t="shared" si="85"/>
        <v/>
      </c>
      <c r="AN1542" s="24" t="str">
        <f t="shared" si="86"/>
        <v/>
      </c>
    </row>
    <row r="1543" spans="1:40">
      <c r="A1543" s="80">
        <v>1542</v>
      </c>
      <c r="B1543" s="92"/>
      <c r="C1543" s="89"/>
      <c r="D1543" s="89"/>
      <c r="E1543" s="89"/>
      <c r="F1543" s="89"/>
      <c r="G1543" s="89"/>
      <c r="H1543" s="89"/>
      <c r="I1543" s="89"/>
      <c r="J1543" s="89"/>
      <c r="K1543" s="89"/>
      <c r="L1543" s="89"/>
      <c r="M1543" s="89"/>
      <c r="N1543" s="89"/>
      <c r="O1543" s="89"/>
      <c r="P1543" s="89"/>
      <c r="Q1543" s="89"/>
      <c r="R1543" s="89"/>
      <c r="S1543" s="89"/>
      <c r="T1543" s="89"/>
      <c r="U1543" s="89"/>
      <c r="V1543" s="89"/>
      <c r="W1543" s="89"/>
      <c r="X1543" s="89"/>
      <c r="Y1543" s="89"/>
      <c r="Z1543" s="89"/>
      <c r="AA1543" s="89"/>
      <c r="AB1543" s="89"/>
      <c r="AC1543" s="89"/>
      <c r="AD1543" s="89"/>
      <c r="AE1543" s="89"/>
      <c r="AF1543" s="89"/>
      <c r="AG1543" s="89"/>
      <c r="AH1543" s="89"/>
      <c r="AI1543" s="71"/>
      <c r="AJ1543" s="71"/>
      <c r="AK1543" s="71"/>
      <c r="AL1543" s="26" t="str">
        <f t="shared" si="84"/>
        <v/>
      </c>
      <c r="AM1543" s="26" t="str">
        <f t="shared" si="85"/>
        <v/>
      </c>
      <c r="AN1543" s="24" t="str">
        <f t="shared" si="86"/>
        <v/>
      </c>
    </row>
    <row r="1544" spans="1:40">
      <c r="A1544" s="80">
        <v>1543</v>
      </c>
      <c r="B1544" s="92"/>
      <c r="C1544" s="89"/>
      <c r="D1544" s="89"/>
      <c r="E1544" s="89"/>
      <c r="F1544" s="89"/>
      <c r="G1544" s="89"/>
      <c r="H1544" s="89"/>
      <c r="I1544" s="89"/>
      <c r="J1544" s="89"/>
      <c r="K1544" s="89"/>
      <c r="L1544" s="89"/>
      <c r="M1544" s="89"/>
      <c r="N1544" s="89"/>
      <c r="O1544" s="89"/>
      <c r="P1544" s="89"/>
      <c r="Q1544" s="89"/>
      <c r="R1544" s="89"/>
      <c r="S1544" s="89"/>
      <c r="T1544" s="89"/>
      <c r="U1544" s="89"/>
      <c r="V1544" s="89"/>
      <c r="W1544" s="89"/>
      <c r="X1544" s="89"/>
      <c r="Y1544" s="89"/>
      <c r="Z1544" s="89"/>
      <c r="AA1544" s="89"/>
      <c r="AB1544" s="89"/>
      <c r="AC1544" s="89"/>
      <c r="AD1544" s="89"/>
      <c r="AE1544" s="89"/>
      <c r="AF1544" s="89"/>
      <c r="AG1544" s="89"/>
      <c r="AH1544" s="89"/>
      <c r="AI1544" s="71"/>
      <c r="AJ1544" s="71"/>
      <c r="AK1544" s="71"/>
      <c r="AL1544" s="26" t="str">
        <f t="shared" si="84"/>
        <v/>
      </c>
      <c r="AM1544" s="26" t="str">
        <f t="shared" si="85"/>
        <v/>
      </c>
      <c r="AN1544" s="24" t="str">
        <f t="shared" si="86"/>
        <v/>
      </c>
    </row>
    <row r="1545" spans="1:40">
      <c r="A1545" s="80">
        <v>1544</v>
      </c>
      <c r="B1545" s="92"/>
      <c r="C1545" s="89"/>
      <c r="D1545" s="89"/>
      <c r="E1545" s="89"/>
      <c r="F1545" s="89"/>
      <c r="G1545" s="89"/>
      <c r="H1545" s="89"/>
      <c r="I1545" s="89"/>
      <c r="J1545" s="89"/>
      <c r="K1545" s="89"/>
      <c r="L1545" s="89"/>
      <c r="M1545" s="89"/>
      <c r="N1545" s="89"/>
      <c r="O1545" s="89"/>
      <c r="P1545" s="89"/>
      <c r="Q1545" s="89"/>
      <c r="R1545" s="89"/>
      <c r="S1545" s="89"/>
      <c r="T1545" s="89"/>
      <c r="U1545" s="89"/>
      <c r="V1545" s="89"/>
      <c r="W1545" s="89"/>
      <c r="X1545" s="89"/>
      <c r="Y1545" s="89"/>
      <c r="Z1545" s="89"/>
      <c r="AA1545" s="89"/>
      <c r="AB1545" s="89"/>
      <c r="AC1545" s="89"/>
      <c r="AD1545" s="89"/>
      <c r="AE1545" s="89"/>
      <c r="AF1545" s="89"/>
      <c r="AG1545" s="89"/>
      <c r="AH1545" s="89"/>
      <c r="AI1545" s="71"/>
      <c r="AJ1545" s="71"/>
      <c r="AK1545" s="71"/>
      <c r="AL1545" s="26" t="str">
        <f t="shared" si="84"/>
        <v/>
      </c>
      <c r="AM1545" s="26" t="str">
        <f t="shared" si="85"/>
        <v/>
      </c>
      <c r="AN1545" s="24" t="str">
        <f t="shared" si="86"/>
        <v/>
      </c>
    </row>
    <row r="1546" spans="1:40">
      <c r="A1546" s="80">
        <v>1545</v>
      </c>
      <c r="B1546" s="92"/>
      <c r="C1546" s="89"/>
      <c r="D1546" s="89"/>
      <c r="E1546" s="89"/>
      <c r="F1546" s="89"/>
      <c r="G1546" s="89"/>
      <c r="H1546" s="89"/>
      <c r="I1546" s="89"/>
      <c r="J1546" s="89"/>
      <c r="K1546" s="89"/>
      <c r="L1546" s="89"/>
      <c r="M1546" s="89"/>
      <c r="N1546" s="89"/>
      <c r="O1546" s="89"/>
      <c r="P1546" s="89"/>
      <c r="Q1546" s="89"/>
      <c r="R1546" s="89"/>
      <c r="S1546" s="89"/>
      <c r="T1546" s="89"/>
      <c r="U1546" s="89"/>
      <c r="V1546" s="89"/>
      <c r="W1546" s="89"/>
      <c r="X1546" s="89"/>
      <c r="Y1546" s="89"/>
      <c r="Z1546" s="89"/>
      <c r="AA1546" s="89"/>
      <c r="AB1546" s="89"/>
      <c r="AC1546" s="89"/>
      <c r="AD1546" s="89"/>
      <c r="AE1546" s="89"/>
      <c r="AF1546" s="89"/>
      <c r="AG1546" s="89"/>
      <c r="AH1546" s="89"/>
      <c r="AI1546" s="71"/>
      <c r="AJ1546" s="71"/>
      <c r="AK1546" s="71"/>
      <c r="AL1546" s="26" t="str">
        <f t="shared" si="84"/>
        <v/>
      </c>
      <c r="AM1546" s="26" t="str">
        <f t="shared" si="85"/>
        <v/>
      </c>
      <c r="AN1546" s="24" t="str">
        <f t="shared" si="86"/>
        <v/>
      </c>
    </row>
    <row r="1547" spans="1:40">
      <c r="A1547" s="80">
        <v>1546</v>
      </c>
      <c r="B1547" s="92"/>
      <c r="C1547" s="89"/>
      <c r="D1547" s="89"/>
      <c r="E1547" s="89"/>
      <c r="F1547" s="89"/>
      <c r="G1547" s="89"/>
      <c r="H1547" s="89"/>
      <c r="I1547" s="89"/>
      <c r="J1547" s="89"/>
      <c r="K1547" s="89"/>
      <c r="L1547" s="89"/>
      <c r="M1547" s="89"/>
      <c r="N1547" s="89"/>
      <c r="O1547" s="89"/>
      <c r="P1547" s="89"/>
      <c r="Q1547" s="89"/>
      <c r="R1547" s="89"/>
      <c r="S1547" s="89"/>
      <c r="T1547" s="89"/>
      <c r="U1547" s="89"/>
      <c r="V1547" s="89"/>
      <c r="W1547" s="89"/>
      <c r="X1547" s="89"/>
      <c r="Y1547" s="89"/>
      <c r="Z1547" s="89"/>
      <c r="AA1547" s="89"/>
      <c r="AB1547" s="89"/>
      <c r="AC1547" s="89"/>
      <c r="AD1547" s="89"/>
      <c r="AE1547" s="89"/>
      <c r="AF1547" s="89"/>
      <c r="AG1547" s="89"/>
      <c r="AH1547" s="89"/>
      <c r="AI1547" s="71"/>
      <c r="AJ1547" s="71"/>
      <c r="AK1547" s="71"/>
      <c r="AL1547" s="26" t="str">
        <f t="shared" si="84"/>
        <v/>
      </c>
      <c r="AM1547" s="26" t="str">
        <f t="shared" si="85"/>
        <v/>
      </c>
      <c r="AN1547" s="24" t="str">
        <f t="shared" si="86"/>
        <v/>
      </c>
    </row>
    <row r="1548" spans="1:40">
      <c r="A1548" s="80">
        <v>1547</v>
      </c>
      <c r="B1548" s="92"/>
      <c r="C1548" s="89"/>
      <c r="D1548" s="89"/>
      <c r="E1548" s="89"/>
      <c r="F1548" s="89"/>
      <c r="G1548" s="89"/>
      <c r="H1548" s="89"/>
      <c r="I1548" s="89"/>
      <c r="J1548" s="89"/>
      <c r="K1548" s="89"/>
      <c r="L1548" s="89"/>
      <c r="M1548" s="89"/>
      <c r="N1548" s="89"/>
      <c r="O1548" s="89"/>
      <c r="P1548" s="89"/>
      <c r="Q1548" s="89"/>
      <c r="R1548" s="89"/>
      <c r="S1548" s="89"/>
      <c r="T1548" s="89"/>
      <c r="U1548" s="89"/>
      <c r="V1548" s="89"/>
      <c r="W1548" s="89"/>
      <c r="X1548" s="89"/>
      <c r="Y1548" s="89"/>
      <c r="Z1548" s="89"/>
      <c r="AA1548" s="89"/>
      <c r="AB1548" s="89"/>
      <c r="AC1548" s="89"/>
      <c r="AD1548" s="89"/>
      <c r="AE1548" s="89"/>
      <c r="AF1548" s="89"/>
      <c r="AG1548" s="89"/>
      <c r="AH1548" s="89"/>
      <c r="AI1548" s="71"/>
      <c r="AJ1548" s="71"/>
      <c r="AK1548" s="71"/>
      <c r="AL1548" s="26" t="str">
        <f t="shared" si="84"/>
        <v/>
      </c>
      <c r="AM1548" s="26" t="str">
        <f t="shared" si="85"/>
        <v/>
      </c>
      <c r="AN1548" s="24" t="str">
        <f t="shared" si="86"/>
        <v/>
      </c>
    </row>
    <row r="1549" spans="1:40">
      <c r="A1549" s="80">
        <v>1548</v>
      </c>
      <c r="B1549" s="92"/>
      <c r="C1549" s="89"/>
      <c r="D1549" s="89"/>
      <c r="E1549" s="89"/>
      <c r="F1549" s="89"/>
      <c r="G1549" s="89"/>
      <c r="H1549" s="89"/>
      <c r="I1549" s="89"/>
      <c r="J1549" s="89"/>
      <c r="K1549" s="89"/>
      <c r="L1549" s="89"/>
      <c r="M1549" s="89"/>
      <c r="N1549" s="89"/>
      <c r="O1549" s="89"/>
      <c r="P1549" s="89"/>
      <c r="Q1549" s="89"/>
      <c r="R1549" s="89"/>
      <c r="S1549" s="89"/>
      <c r="T1549" s="89"/>
      <c r="U1549" s="89"/>
      <c r="V1549" s="89"/>
      <c r="W1549" s="89"/>
      <c r="X1549" s="89"/>
      <c r="Y1549" s="89"/>
      <c r="Z1549" s="89"/>
      <c r="AA1549" s="89"/>
      <c r="AB1549" s="89"/>
      <c r="AC1549" s="89"/>
      <c r="AD1549" s="89"/>
      <c r="AE1549" s="89"/>
      <c r="AF1549" s="89"/>
      <c r="AG1549" s="89"/>
      <c r="AH1549" s="89"/>
      <c r="AI1549" s="71"/>
      <c r="AJ1549" s="71"/>
      <c r="AK1549" s="71"/>
      <c r="AL1549" s="26" t="str">
        <f t="shared" si="84"/>
        <v/>
      </c>
      <c r="AM1549" s="26" t="str">
        <f t="shared" si="85"/>
        <v/>
      </c>
      <c r="AN1549" s="24" t="str">
        <f t="shared" si="86"/>
        <v/>
      </c>
    </row>
    <row r="1550" spans="1:40">
      <c r="A1550" s="80">
        <v>1549</v>
      </c>
      <c r="B1550" s="92"/>
      <c r="C1550" s="89"/>
      <c r="D1550" s="89"/>
      <c r="E1550" s="89"/>
      <c r="F1550" s="89"/>
      <c r="G1550" s="89"/>
      <c r="H1550" s="89"/>
      <c r="I1550" s="89"/>
      <c r="J1550" s="89"/>
      <c r="K1550" s="89"/>
      <c r="L1550" s="89"/>
      <c r="M1550" s="89"/>
      <c r="N1550" s="89"/>
      <c r="O1550" s="89"/>
      <c r="P1550" s="89"/>
      <c r="Q1550" s="89"/>
      <c r="R1550" s="89"/>
      <c r="S1550" s="89"/>
      <c r="T1550" s="89"/>
      <c r="U1550" s="89"/>
      <c r="V1550" s="89"/>
      <c r="W1550" s="89"/>
      <c r="X1550" s="89"/>
      <c r="Y1550" s="89"/>
      <c r="Z1550" s="89"/>
      <c r="AA1550" s="89"/>
      <c r="AB1550" s="89"/>
      <c r="AC1550" s="89"/>
      <c r="AD1550" s="89"/>
      <c r="AE1550" s="89"/>
      <c r="AF1550" s="89"/>
      <c r="AG1550" s="89"/>
      <c r="AH1550" s="89"/>
      <c r="AI1550" s="71"/>
      <c r="AJ1550" s="71"/>
      <c r="AK1550" s="71"/>
      <c r="AL1550" s="26" t="str">
        <f t="shared" si="84"/>
        <v/>
      </c>
      <c r="AM1550" s="26" t="str">
        <f t="shared" si="85"/>
        <v/>
      </c>
      <c r="AN1550" s="24" t="str">
        <f t="shared" si="86"/>
        <v/>
      </c>
    </row>
    <row r="1551" spans="1:40">
      <c r="A1551" s="80">
        <v>1550</v>
      </c>
      <c r="B1551" s="92"/>
      <c r="C1551" s="89"/>
      <c r="D1551" s="89"/>
      <c r="E1551" s="89"/>
      <c r="F1551" s="71"/>
      <c r="G1551" s="89"/>
      <c r="H1551" s="89"/>
      <c r="I1551" s="89"/>
      <c r="J1551" s="89"/>
      <c r="K1551" s="89"/>
      <c r="L1551" s="89"/>
      <c r="M1551" s="89"/>
      <c r="N1551" s="71"/>
      <c r="O1551" s="89"/>
      <c r="P1551" s="89"/>
      <c r="Q1551" s="89"/>
      <c r="R1551" s="89"/>
      <c r="S1551" s="89"/>
      <c r="T1551" s="89"/>
      <c r="U1551" s="89"/>
      <c r="V1551" s="89"/>
      <c r="W1551" s="89"/>
      <c r="X1551" s="89"/>
      <c r="Y1551" s="89"/>
      <c r="Z1551" s="89"/>
      <c r="AA1551" s="89"/>
      <c r="AB1551" s="89"/>
      <c r="AC1551" s="89"/>
      <c r="AD1551" s="89"/>
      <c r="AE1551" s="89"/>
      <c r="AF1551" s="89"/>
      <c r="AG1551" s="89"/>
      <c r="AH1551" s="89"/>
      <c r="AI1551" s="71"/>
      <c r="AJ1551" s="71"/>
      <c r="AK1551" s="71"/>
      <c r="AL1551" s="26" t="str">
        <f t="shared" si="84"/>
        <v/>
      </c>
      <c r="AM1551" s="26" t="str">
        <f t="shared" si="85"/>
        <v/>
      </c>
      <c r="AN1551" s="24" t="str">
        <f t="shared" si="86"/>
        <v/>
      </c>
    </row>
    <row r="1552" spans="1:40">
      <c r="A1552" s="80">
        <v>1551</v>
      </c>
      <c r="B1552" s="92"/>
      <c r="C1552" s="89"/>
      <c r="D1552" s="71"/>
      <c r="E1552" s="71"/>
      <c r="F1552" s="71"/>
      <c r="G1552" s="71"/>
      <c r="H1552" s="71"/>
      <c r="I1552" s="71"/>
      <c r="J1552" s="71"/>
      <c r="K1552" s="71"/>
      <c r="L1552" s="89"/>
      <c r="M1552" s="89"/>
      <c r="N1552" s="71"/>
      <c r="O1552" s="71"/>
      <c r="P1552" s="71"/>
      <c r="Q1552" s="71"/>
      <c r="R1552" s="71"/>
      <c r="S1552" s="71"/>
      <c r="T1552" s="71"/>
      <c r="U1552" s="71"/>
      <c r="V1552" s="71"/>
      <c r="W1552" s="71"/>
      <c r="X1552" s="71"/>
      <c r="Y1552" s="71"/>
      <c r="Z1552" s="71"/>
      <c r="AA1552" s="71"/>
      <c r="AB1552" s="71"/>
      <c r="AC1552" s="71"/>
      <c r="AD1552" s="71"/>
      <c r="AE1552" s="71"/>
      <c r="AF1552" s="71"/>
      <c r="AG1552" s="71"/>
      <c r="AH1552" s="71"/>
      <c r="AI1552" s="71"/>
      <c r="AJ1552" s="71"/>
      <c r="AK1552" s="71"/>
      <c r="AL1552" s="26" t="str">
        <f t="shared" si="84"/>
        <v/>
      </c>
      <c r="AM1552" s="26" t="str">
        <f t="shared" si="85"/>
        <v/>
      </c>
      <c r="AN1552" s="24" t="str">
        <f t="shared" si="86"/>
        <v/>
      </c>
    </row>
    <row r="1553" spans="1:40">
      <c r="A1553" s="80">
        <v>1552</v>
      </c>
      <c r="B1553" s="92"/>
      <c r="C1553" s="89"/>
      <c r="D1553" s="71"/>
      <c r="E1553" s="71"/>
      <c r="F1553" s="71"/>
      <c r="G1553" s="71"/>
      <c r="H1553" s="71"/>
      <c r="I1553" s="71"/>
      <c r="J1553" s="71"/>
      <c r="K1553" s="71"/>
      <c r="L1553" s="89"/>
      <c r="M1553" s="89"/>
      <c r="N1553" s="71"/>
      <c r="O1553" s="71"/>
      <c r="P1553" s="71"/>
      <c r="Q1553" s="71"/>
      <c r="R1553" s="71"/>
      <c r="S1553" s="71"/>
      <c r="T1553" s="71"/>
      <c r="U1553" s="71"/>
      <c r="V1553" s="71"/>
      <c r="W1553" s="71"/>
      <c r="X1553" s="71"/>
      <c r="Y1553" s="71"/>
      <c r="Z1553" s="71"/>
      <c r="AA1553" s="71"/>
      <c r="AB1553" s="71"/>
      <c r="AC1553" s="71"/>
      <c r="AD1553" s="71"/>
      <c r="AE1553" s="71"/>
      <c r="AF1553" s="71"/>
      <c r="AG1553" s="71"/>
      <c r="AH1553" s="71"/>
      <c r="AI1553" s="71"/>
      <c r="AJ1553" s="71"/>
      <c r="AK1553" s="71"/>
      <c r="AL1553" s="26" t="str">
        <f t="shared" si="84"/>
        <v/>
      </c>
      <c r="AM1553" s="26" t="str">
        <f t="shared" si="85"/>
        <v/>
      </c>
      <c r="AN1553" s="24" t="str">
        <f t="shared" si="86"/>
        <v/>
      </c>
    </row>
    <row r="1554" spans="1:40">
      <c r="A1554" s="80">
        <v>1553</v>
      </c>
      <c r="B1554" s="92"/>
      <c r="C1554" s="89"/>
      <c r="D1554" s="89"/>
      <c r="E1554" s="89"/>
      <c r="F1554" s="89"/>
      <c r="G1554" s="89"/>
      <c r="H1554" s="89"/>
      <c r="I1554" s="89"/>
      <c r="J1554" s="89"/>
      <c r="K1554" s="89"/>
      <c r="L1554" s="89"/>
      <c r="M1554" s="89"/>
      <c r="N1554" s="89"/>
      <c r="O1554" s="89"/>
      <c r="P1554" s="89"/>
      <c r="Q1554" s="89"/>
      <c r="R1554" s="89"/>
      <c r="S1554" s="89"/>
      <c r="T1554" s="89"/>
      <c r="U1554" s="89"/>
      <c r="V1554" s="89"/>
      <c r="W1554" s="89"/>
      <c r="X1554" s="89"/>
      <c r="Y1554" s="89"/>
      <c r="Z1554" s="89"/>
      <c r="AA1554" s="89"/>
      <c r="AB1554" s="89"/>
      <c r="AC1554" s="89"/>
      <c r="AD1554" s="89"/>
      <c r="AE1554" s="89"/>
      <c r="AF1554" s="89"/>
      <c r="AG1554" s="89"/>
      <c r="AH1554" s="89"/>
      <c r="AI1554" s="71"/>
      <c r="AJ1554" s="71"/>
      <c r="AK1554" s="71"/>
      <c r="AL1554" s="26" t="str">
        <f t="shared" si="84"/>
        <v/>
      </c>
      <c r="AM1554" s="26" t="str">
        <f t="shared" si="85"/>
        <v/>
      </c>
      <c r="AN1554" s="24" t="str">
        <f t="shared" si="86"/>
        <v/>
      </c>
    </row>
    <row r="1555" spans="1:40">
      <c r="A1555" s="80">
        <v>1554</v>
      </c>
      <c r="B1555" s="92"/>
      <c r="C1555" s="89"/>
      <c r="D1555" s="89"/>
      <c r="E1555" s="89"/>
      <c r="F1555" s="89"/>
      <c r="G1555" s="89"/>
      <c r="H1555" s="89"/>
      <c r="I1555" s="89"/>
      <c r="J1555" s="89"/>
      <c r="K1555" s="89"/>
      <c r="L1555" s="89"/>
      <c r="M1555" s="89"/>
      <c r="N1555" s="89"/>
      <c r="O1555" s="89"/>
      <c r="P1555" s="89"/>
      <c r="Q1555" s="89"/>
      <c r="R1555" s="89"/>
      <c r="S1555" s="89"/>
      <c r="T1555" s="89"/>
      <c r="U1555" s="89"/>
      <c r="V1555" s="89"/>
      <c r="W1555" s="89"/>
      <c r="X1555" s="89"/>
      <c r="Y1555" s="89"/>
      <c r="Z1555" s="89"/>
      <c r="AA1555" s="89"/>
      <c r="AB1555" s="89"/>
      <c r="AC1555" s="89"/>
      <c r="AD1555" s="89"/>
      <c r="AE1555" s="89"/>
      <c r="AF1555" s="89"/>
      <c r="AG1555" s="89"/>
      <c r="AH1555" s="89"/>
      <c r="AI1555" s="71"/>
      <c r="AJ1555" s="71"/>
      <c r="AK1555" s="71"/>
      <c r="AL1555" s="26" t="str">
        <f t="shared" si="84"/>
        <v/>
      </c>
      <c r="AM1555" s="26" t="str">
        <f t="shared" si="85"/>
        <v/>
      </c>
      <c r="AN1555" s="24" t="str">
        <f t="shared" si="86"/>
        <v/>
      </c>
    </row>
    <row r="1556" spans="1:40">
      <c r="A1556" s="80">
        <v>1555</v>
      </c>
      <c r="B1556" s="92"/>
      <c r="C1556" s="89"/>
      <c r="D1556" s="89"/>
      <c r="E1556" s="89"/>
      <c r="F1556" s="89"/>
      <c r="G1556" s="89"/>
      <c r="H1556" s="89"/>
      <c r="I1556" s="89"/>
      <c r="J1556" s="89"/>
      <c r="K1556" s="89"/>
      <c r="L1556" s="89"/>
      <c r="M1556" s="89"/>
      <c r="N1556" s="89"/>
      <c r="O1556" s="89"/>
      <c r="P1556" s="89"/>
      <c r="Q1556" s="89"/>
      <c r="R1556" s="89"/>
      <c r="S1556" s="89"/>
      <c r="T1556" s="89"/>
      <c r="U1556" s="89"/>
      <c r="V1556" s="89"/>
      <c r="W1556" s="89"/>
      <c r="X1556" s="89"/>
      <c r="Y1556" s="89"/>
      <c r="Z1556" s="89"/>
      <c r="AA1556" s="89"/>
      <c r="AB1556" s="89"/>
      <c r="AC1556" s="89"/>
      <c r="AD1556" s="89"/>
      <c r="AE1556" s="89"/>
      <c r="AF1556" s="89"/>
      <c r="AG1556" s="89"/>
      <c r="AH1556" s="89"/>
      <c r="AI1556" s="71"/>
      <c r="AJ1556" s="71"/>
      <c r="AK1556" s="71"/>
      <c r="AL1556" s="26" t="str">
        <f t="shared" si="84"/>
        <v/>
      </c>
      <c r="AM1556" s="26" t="str">
        <f t="shared" si="85"/>
        <v/>
      </c>
      <c r="AN1556" s="24" t="str">
        <f t="shared" si="86"/>
        <v/>
      </c>
    </row>
    <row r="1557" spans="1:40">
      <c r="A1557" s="80">
        <v>1556</v>
      </c>
      <c r="B1557" s="92"/>
      <c r="C1557" s="89"/>
      <c r="D1557" s="89"/>
      <c r="E1557" s="89"/>
      <c r="F1557" s="89"/>
      <c r="G1557" s="89"/>
      <c r="H1557" s="89"/>
      <c r="I1557" s="89"/>
      <c r="J1557" s="89"/>
      <c r="K1557" s="89"/>
      <c r="L1557" s="89"/>
      <c r="M1557" s="89"/>
      <c r="N1557" s="89"/>
      <c r="O1557" s="89"/>
      <c r="P1557" s="89"/>
      <c r="Q1557" s="89"/>
      <c r="R1557" s="89"/>
      <c r="S1557" s="89"/>
      <c r="T1557" s="89"/>
      <c r="U1557" s="89"/>
      <c r="V1557" s="89"/>
      <c r="W1557" s="89"/>
      <c r="X1557" s="89"/>
      <c r="Y1557" s="89"/>
      <c r="Z1557" s="89"/>
      <c r="AA1557" s="89"/>
      <c r="AB1557" s="89"/>
      <c r="AC1557" s="89"/>
      <c r="AD1557" s="89"/>
      <c r="AE1557" s="89"/>
      <c r="AF1557" s="89"/>
      <c r="AG1557" s="89"/>
      <c r="AH1557" s="89"/>
      <c r="AI1557" s="71"/>
      <c r="AJ1557" s="71"/>
      <c r="AK1557" s="71"/>
      <c r="AL1557" s="26" t="str">
        <f t="shared" si="84"/>
        <v/>
      </c>
      <c r="AM1557" s="26" t="str">
        <f t="shared" si="85"/>
        <v/>
      </c>
      <c r="AN1557" s="24" t="str">
        <f t="shared" si="86"/>
        <v/>
      </c>
    </row>
    <row r="1558" spans="1:40">
      <c r="A1558" s="80">
        <v>1557</v>
      </c>
      <c r="B1558" s="92"/>
      <c r="C1558" s="89"/>
      <c r="D1558" s="89"/>
      <c r="E1558" s="89"/>
      <c r="F1558" s="89"/>
      <c r="G1558" s="89"/>
      <c r="H1558" s="89"/>
      <c r="I1558" s="89"/>
      <c r="J1558" s="89"/>
      <c r="K1558" s="89"/>
      <c r="L1558" s="89"/>
      <c r="M1558" s="89"/>
      <c r="N1558" s="89"/>
      <c r="O1558" s="89"/>
      <c r="P1558" s="89"/>
      <c r="Q1558" s="89"/>
      <c r="R1558" s="89"/>
      <c r="S1558" s="89"/>
      <c r="T1558" s="89"/>
      <c r="U1558" s="89"/>
      <c r="V1558" s="89"/>
      <c r="W1558" s="89"/>
      <c r="X1558" s="89"/>
      <c r="Y1558" s="89"/>
      <c r="Z1558" s="89"/>
      <c r="AA1558" s="89"/>
      <c r="AB1558" s="89"/>
      <c r="AC1558" s="89"/>
      <c r="AD1558" s="89"/>
      <c r="AE1558" s="89"/>
      <c r="AF1558" s="89"/>
      <c r="AG1558" s="89"/>
      <c r="AH1558" s="89"/>
      <c r="AI1558" s="71"/>
      <c r="AJ1558" s="71"/>
      <c r="AK1558" s="71"/>
      <c r="AL1558" s="26" t="str">
        <f t="shared" si="84"/>
        <v/>
      </c>
      <c r="AM1558" s="26" t="str">
        <f t="shared" si="85"/>
        <v/>
      </c>
      <c r="AN1558" s="24" t="str">
        <f t="shared" si="86"/>
        <v/>
      </c>
    </row>
    <row r="1559" spans="1:40">
      <c r="A1559" s="80">
        <v>1558</v>
      </c>
      <c r="B1559" s="92"/>
      <c r="C1559" s="89"/>
      <c r="D1559" s="89"/>
      <c r="E1559" s="89"/>
      <c r="F1559" s="89"/>
      <c r="G1559" s="89"/>
      <c r="H1559" s="89"/>
      <c r="I1559" s="89"/>
      <c r="J1559" s="89"/>
      <c r="K1559" s="89"/>
      <c r="L1559" s="89"/>
      <c r="M1559" s="89"/>
      <c r="N1559" s="89"/>
      <c r="O1559" s="89"/>
      <c r="P1559" s="89"/>
      <c r="Q1559" s="89"/>
      <c r="R1559" s="89"/>
      <c r="S1559" s="89"/>
      <c r="T1559" s="89"/>
      <c r="U1559" s="89"/>
      <c r="V1559" s="89"/>
      <c r="W1559" s="89"/>
      <c r="X1559" s="89"/>
      <c r="Y1559" s="89"/>
      <c r="Z1559" s="89"/>
      <c r="AA1559" s="89"/>
      <c r="AB1559" s="89"/>
      <c r="AC1559" s="89"/>
      <c r="AD1559" s="89"/>
      <c r="AE1559" s="89"/>
      <c r="AF1559" s="89"/>
      <c r="AG1559" s="89"/>
      <c r="AH1559" s="89"/>
      <c r="AI1559" s="71"/>
      <c r="AJ1559" s="71"/>
      <c r="AK1559" s="71"/>
      <c r="AL1559" s="26" t="str">
        <f t="shared" si="84"/>
        <v/>
      </c>
      <c r="AM1559" s="26" t="str">
        <f t="shared" si="85"/>
        <v/>
      </c>
      <c r="AN1559" s="24" t="str">
        <f t="shared" si="86"/>
        <v/>
      </c>
    </row>
    <row r="1560" spans="1:40">
      <c r="A1560" s="80">
        <v>1559</v>
      </c>
      <c r="B1560" s="89"/>
      <c r="C1560" s="89"/>
      <c r="D1560" s="89"/>
      <c r="E1560" s="89"/>
      <c r="F1560" s="89"/>
      <c r="G1560" s="89"/>
      <c r="H1560" s="89"/>
      <c r="I1560" s="89"/>
      <c r="J1560" s="89"/>
      <c r="K1560" s="89"/>
      <c r="L1560" s="89"/>
      <c r="M1560" s="89"/>
      <c r="N1560" s="89"/>
      <c r="O1560" s="89"/>
      <c r="P1560" s="89"/>
      <c r="Q1560" s="89"/>
      <c r="R1560" s="89"/>
      <c r="S1560" s="89"/>
      <c r="T1560" s="89"/>
      <c r="U1560" s="89"/>
      <c r="V1560" s="89"/>
      <c r="W1560" s="89"/>
      <c r="X1560" s="89"/>
      <c r="Y1560" s="89"/>
      <c r="Z1560" s="89"/>
      <c r="AA1560" s="89"/>
      <c r="AB1560" s="89"/>
      <c r="AC1560" s="89"/>
      <c r="AD1560" s="89"/>
      <c r="AE1560" s="89"/>
      <c r="AF1560" s="89"/>
      <c r="AG1560" s="89"/>
      <c r="AH1560" s="89"/>
      <c r="AI1560" s="71"/>
      <c r="AJ1560" s="71"/>
      <c r="AK1560" s="71"/>
      <c r="AL1560" s="26" t="str">
        <f t="shared" si="84"/>
        <v/>
      </c>
      <c r="AM1560" s="26" t="str">
        <f t="shared" si="85"/>
        <v/>
      </c>
      <c r="AN1560" s="24" t="str">
        <f t="shared" si="86"/>
        <v/>
      </c>
    </row>
    <row r="1561" spans="1:40">
      <c r="A1561" s="80">
        <v>1560</v>
      </c>
      <c r="B1561" s="71"/>
      <c r="C1561" s="89"/>
      <c r="D1561" s="89"/>
      <c r="E1561" s="89"/>
      <c r="F1561" s="89"/>
      <c r="G1561" s="89"/>
      <c r="H1561" s="89"/>
      <c r="I1561" s="89"/>
      <c r="J1561" s="89"/>
      <c r="K1561" s="89"/>
      <c r="L1561" s="89"/>
      <c r="M1561" s="89"/>
      <c r="N1561" s="89"/>
      <c r="O1561" s="89"/>
      <c r="P1561" s="89"/>
      <c r="Q1561" s="89"/>
      <c r="R1561" s="89"/>
      <c r="S1561" s="89"/>
      <c r="T1561" s="89"/>
      <c r="U1561" s="89"/>
      <c r="V1561" s="89"/>
      <c r="W1561" s="89"/>
      <c r="X1561" s="89"/>
      <c r="Y1561" s="89"/>
      <c r="Z1561" s="89"/>
      <c r="AA1561" s="89"/>
      <c r="AB1561" s="89"/>
      <c r="AC1561" s="89"/>
      <c r="AD1561" s="89"/>
      <c r="AE1561" s="89"/>
      <c r="AF1561" s="89"/>
      <c r="AG1561" s="89"/>
      <c r="AH1561" s="89"/>
      <c r="AI1561" s="71"/>
      <c r="AJ1561" s="71"/>
      <c r="AK1561" s="71"/>
      <c r="AL1561" s="26" t="str">
        <f t="shared" si="84"/>
        <v/>
      </c>
      <c r="AM1561" s="26" t="str">
        <f t="shared" si="85"/>
        <v/>
      </c>
      <c r="AN1561" s="24" t="str">
        <f t="shared" si="86"/>
        <v/>
      </c>
    </row>
    <row r="1562" spans="1:40">
      <c r="A1562" s="80">
        <v>1561</v>
      </c>
      <c r="B1562" s="89"/>
      <c r="C1562" s="89"/>
      <c r="D1562" s="89"/>
      <c r="E1562" s="89"/>
      <c r="F1562" s="89"/>
      <c r="G1562" s="89"/>
      <c r="H1562" s="89"/>
      <c r="I1562" s="89"/>
      <c r="J1562" s="89"/>
      <c r="K1562" s="89"/>
      <c r="L1562" s="89"/>
      <c r="M1562" s="89"/>
      <c r="N1562" s="89"/>
      <c r="O1562" s="89"/>
      <c r="P1562" s="89"/>
      <c r="Q1562" s="89"/>
      <c r="R1562" s="89"/>
      <c r="S1562" s="89"/>
      <c r="T1562" s="89"/>
      <c r="U1562" s="89"/>
      <c r="V1562" s="89"/>
      <c r="W1562" s="89"/>
      <c r="X1562" s="89"/>
      <c r="Y1562" s="89"/>
      <c r="Z1562" s="89"/>
      <c r="AA1562" s="89"/>
      <c r="AB1562" s="89"/>
      <c r="AC1562" s="89"/>
      <c r="AD1562" s="89"/>
      <c r="AE1562" s="89"/>
      <c r="AF1562" s="89"/>
      <c r="AG1562" s="89"/>
      <c r="AH1562" s="89"/>
      <c r="AI1562" s="71"/>
      <c r="AJ1562" s="71"/>
      <c r="AK1562" s="71"/>
      <c r="AL1562" s="26" t="str">
        <f t="shared" si="84"/>
        <v/>
      </c>
      <c r="AM1562" s="26" t="str">
        <f t="shared" si="85"/>
        <v/>
      </c>
      <c r="AN1562" s="24" t="str">
        <f t="shared" si="86"/>
        <v/>
      </c>
    </row>
    <row r="1563" spans="1:40">
      <c r="A1563" s="80">
        <v>1562</v>
      </c>
      <c r="B1563" s="71"/>
      <c r="C1563" s="89"/>
      <c r="D1563" s="89"/>
      <c r="E1563" s="89"/>
      <c r="F1563" s="89"/>
      <c r="G1563" s="89"/>
      <c r="H1563" s="89"/>
      <c r="I1563" s="89"/>
      <c r="J1563" s="89"/>
      <c r="K1563" s="89"/>
      <c r="L1563" s="89"/>
      <c r="M1563" s="89"/>
      <c r="N1563" s="89"/>
      <c r="O1563" s="89"/>
      <c r="P1563" s="89"/>
      <c r="Q1563" s="89"/>
      <c r="R1563" s="89"/>
      <c r="S1563" s="89"/>
      <c r="T1563" s="89"/>
      <c r="U1563" s="89"/>
      <c r="V1563" s="89"/>
      <c r="W1563" s="89"/>
      <c r="X1563" s="89"/>
      <c r="Y1563" s="89"/>
      <c r="Z1563" s="89"/>
      <c r="AA1563" s="89"/>
      <c r="AB1563" s="89"/>
      <c r="AC1563" s="89"/>
      <c r="AD1563" s="89"/>
      <c r="AE1563" s="89"/>
      <c r="AF1563" s="89"/>
      <c r="AG1563" s="89"/>
      <c r="AH1563" s="89"/>
      <c r="AI1563" s="71"/>
      <c r="AJ1563" s="71"/>
      <c r="AK1563" s="71"/>
      <c r="AL1563" s="26" t="str">
        <f t="shared" si="84"/>
        <v/>
      </c>
      <c r="AM1563" s="26" t="str">
        <f t="shared" si="85"/>
        <v/>
      </c>
      <c r="AN1563" s="24" t="str">
        <f t="shared" si="86"/>
        <v/>
      </c>
    </row>
    <row r="1564" spans="1:40">
      <c r="A1564" s="80">
        <v>1563</v>
      </c>
      <c r="B1564" s="89"/>
      <c r="C1564" s="89"/>
      <c r="D1564" s="89"/>
      <c r="E1564" s="89"/>
      <c r="F1564" s="89"/>
      <c r="G1564" s="89"/>
      <c r="H1564" s="89"/>
      <c r="I1564" s="89"/>
      <c r="J1564" s="89"/>
      <c r="K1564" s="89"/>
      <c r="L1564" s="89"/>
      <c r="M1564" s="89"/>
      <c r="N1564" s="89"/>
      <c r="O1564" s="89"/>
      <c r="P1564" s="89"/>
      <c r="Q1564" s="89"/>
      <c r="R1564" s="89"/>
      <c r="S1564" s="89"/>
      <c r="T1564" s="89"/>
      <c r="U1564" s="89"/>
      <c r="V1564" s="89"/>
      <c r="W1564" s="89"/>
      <c r="X1564" s="89"/>
      <c r="Y1564" s="89"/>
      <c r="Z1564" s="89"/>
      <c r="AA1564" s="89"/>
      <c r="AB1564" s="89"/>
      <c r="AC1564" s="89"/>
      <c r="AD1564" s="89"/>
      <c r="AE1564" s="89"/>
      <c r="AF1564" s="89"/>
      <c r="AG1564" s="89"/>
      <c r="AH1564" s="89"/>
      <c r="AI1564" s="71"/>
      <c r="AJ1564" s="71"/>
      <c r="AK1564" s="71"/>
      <c r="AL1564" s="26" t="str">
        <f t="shared" si="84"/>
        <v/>
      </c>
      <c r="AM1564" s="26" t="str">
        <f t="shared" si="85"/>
        <v/>
      </c>
      <c r="AN1564" s="24" t="str">
        <f t="shared" si="86"/>
        <v/>
      </c>
    </row>
    <row r="1565" spans="1:40">
      <c r="A1565" s="80">
        <v>1564</v>
      </c>
      <c r="B1565" s="71"/>
      <c r="C1565" s="89"/>
      <c r="D1565" s="89"/>
      <c r="E1565" s="89"/>
      <c r="F1565" s="89"/>
      <c r="G1565" s="89"/>
      <c r="H1565" s="89"/>
      <c r="I1565" s="89"/>
      <c r="J1565" s="89"/>
      <c r="K1565" s="89"/>
      <c r="L1565" s="89"/>
      <c r="M1565" s="89"/>
      <c r="N1565" s="89"/>
      <c r="O1565" s="89"/>
      <c r="P1565" s="89"/>
      <c r="Q1565" s="89"/>
      <c r="R1565" s="89"/>
      <c r="S1565" s="89"/>
      <c r="T1565" s="89"/>
      <c r="U1565" s="89"/>
      <c r="V1565" s="89"/>
      <c r="W1565" s="89"/>
      <c r="X1565" s="89"/>
      <c r="Y1565" s="89"/>
      <c r="Z1565" s="89"/>
      <c r="AA1565" s="89"/>
      <c r="AB1565" s="89"/>
      <c r="AC1565" s="89"/>
      <c r="AD1565" s="89"/>
      <c r="AE1565" s="89"/>
      <c r="AF1565" s="89"/>
      <c r="AG1565" s="89"/>
      <c r="AH1565" s="89"/>
      <c r="AI1565" s="71"/>
      <c r="AJ1565" s="71"/>
      <c r="AK1565" s="71"/>
      <c r="AL1565" s="26" t="str">
        <f t="shared" si="84"/>
        <v/>
      </c>
      <c r="AM1565" s="26" t="str">
        <f t="shared" si="85"/>
        <v/>
      </c>
      <c r="AN1565" s="24" t="str">
        <f t="shared" si="86"/>
        <v/>
      </c>
    </row>
    <row r="1566" spans="1:40">
      <c r="A1566" s="80">
        <v>1565</v>
      </c>
      <c r="B1566" s="89"/>
      <c r="C1566" s="89"/>
      <c r="D1566" s="89"/>
      <c r="E1566" s="89"/>
      <c r="F1566" s="89"/>
      <c r="G1566" s="89"/>
      <c r="H1566" s="89"/>
      <c r="I1566" s="89"/>
      <c r="J1566" s="89"/>
      <c r="K1566" s="89"/>
      <c r="L1566" s="89"/>
      <c r="M1566" s="89"/>
      <c r="N1566" s="89"/>
      <c r="O1566" s="89"/>
      <c r="P1566" s="89"/>
      <c r="Q1566" s="89"/>
      <c r="R1566" s="89"/>
      <c r="S1566" s="89"/>
      <c r="T1566" s="89"/>
      <c r="U1566" s="89"/>
      <c r="V1566" s="89"/>
      <c r="W1566" s="89"/>
      <c r="X1566" s="89"/>
      <c r="Y1566" s="89"/>
      <c r="Z1566" s="89"/>
      <c r="AA1566" s="89"/>
      <c r="AB1566" s="89"/>
      <c r="AC1566" s="89"/>
      <c r="AD1566" s="89"/>
      <c r="AE1566" s="89"/>
      <c r="AF1566" s="89"/>
      <c r="AG1566" s="89"/>
      <c r="AH1566" s="89"/>
      <c r="AI1566" s="71"/>
      <c r="AJ1566" s="71"/>
      <c r="AK1566" s="71"/>
      <c r="AL1566" s="26" t="str">
        <f t="shared" si="84"/>
        <v/>
      </c>
      <c r="AM1566" s="26" t="str">
        <f t="shared" si="85"/>
        <v/>
      </c>
      <c r="AN1566" s="24" t="str">
        <f t="shared" si="86"/>
        <v/>
      </c>
    </row>
    <row r="1567" spans="1:40">
      <c r="A1567" s="80">
        <v>1566</v>
      </c>
      <c r="B1567" s="71"/>
      <c r="C1567" s="89"/>
      <c r="D1567" s="89"/>
      <c r="E1567" s="89"/>
      <c r="F1567" s="89"/>
      <c r="G1567" s="89"/>
      <c r="H1567" s="89"/>
      <c r="I1567" s="89"/>
      <c r="J1567" s="89"/>
      <c r="K1567" s="89"/>
      <c r="L1567" s="89"/>
      <c r="M1567" s="89"/>
      <c r="N1567" s="89"/>
      <c r="O1567" s="89"/>
      <c r="P1567" s="89"/>
      <c r="Q1567" s="89"/>
      <c r="R1567" s="89"/>
      <c r="S1567" s="89"/>
      <c r="T1567" s="89"/>
      <c r="U1567" s="89"/>
      <c r="V1567" s="89"/>
      <c r="W1567" s="89"/>
      <c r="X1567" s="89"/>
      <c r="Y1567" s="89"/>
      <c r="Z1567" s="89"/>
      <c r="AA1567" s="89"/>
      <c r="AB1567" s="89"/>
      <c r="AC1567" s="89"/>
      <c r="AD1567" s="89"/>
      <c r="AE1567" s="89"/>
      <c r="AF1567" s="89"/>
      <c r="AG1567" s="89"/>
      <c r="AH1567" s="89"/>
      <c r="AI1567" s="71"/>
      <c r="AJ1567" s="71"/>
      <c r="AK1567" s="71"/>
      <c r="AL1567" s="26" t="str">
        <f t="shared" si="84"/>
        <v/>
      </c>
      <c r="AM1567" s="26" t="str">
        <f t="shared" si="85"/>
        <v/>
      </c>
      <c r="AN1567" s="24" t="str">
        <f t="shared" si="86"/>
        <v/>
      </c>
    </row>
    <row r="1568" spans="1:40">
      <c r="A1568" s="80">
        <v>1567</v>
      </c>
      <c r="B1568" s="89"/>
      <c r="C1568" s="89"/>
      <c r="D1568" s="89"/>
      <c r="E1568" s="89"/>
      <c r="F1568" s="89"/>
      <c r="G1568" s="89"/>
      <c r="H1568" s="89"/>
      <c r="I1568" s="89"/>
      <c r="J1568" s="89"/>
      <c r="K1568" s="89"/>
      <c r="L1568" s="89"/>
      <c r="M1568" s="89"/>
      <c r="N1568" s="89"/>
      <c r="O1568" s="89"/>
      <c r="P1568" s="89"/>
      <c r="Q1568" s="89"/>
      <c r="R1568" s="89"/>
      <c r="S1568" s="89"/>
      <c r="T1568" s="89"/>
      <c r="U1568" s="89"/>
      <c r="V1568" s="89"/>
      <c r="W1568" s="89"/>
      <c r="X1568" s="89"/>
      <c r="Y1568" s="89"/>
      <c r="Z1568" s="89"/>
      <c r="AA1568" s="89"/>
      <c r="AB1568" s="89"/>
      <c r="AC1568" s="89"/>
      <c r="AD1568" s="89"/>
      <c r="AE1568" s="89"/>
      <c r="AF1568" s="89"/>
      <c r="AG1568" s="89"/>
      <c r="AH1568" s="89"/>
      <c r="AI1568" s="71"/>
      <c r="AJ1568" s="71"/>
      <c r="AK1568" s="71"/>
      <c r="AL1568" s="26" t="str">
        <f t="shared" si="84"/>
        <v/>
      </c>
      <c r="AM1568" s="26" t="str">
        <f t="shared" si="85"/>
        <v/>
      </c>
      <c r="AN1568" s="24" t="str">
        <f t="shared" si="86"/>
        <v/>
      </c>
    </row>
    <row r="1569" spans="1:40">
      <c r="A1569" s="80">
        <v>1568</v>
      </c>
      <c r="B1569" s="71"/>
      <c r="C1569" s="89"/>
      <c r="D1569" s="89"/>
      <c r="E1569" s="89"/>
      <c r="F1569" s="89"/>
      <c r="G1569" s="89"/>
      <c r="H1569" s="89"/>
      <c r="I1569" s="89"/>
      <c r="J1569" s="89"/>
      <c r="K1569" s="89"/>
      <c r="L1569" s="89"/>
      <c r="M1569" s="89"/>
      <c r="N1569" s="89"/>
      <c r="O1569" s="89"/>
      <c r="P1569" s="89"/>
      <c r="Q1569" s="89"/>
      <c r="R1569" s="89"/>
      <c r="S1569" s="89"/>
      <c r="T1569" s="89"/>
      <c r="U1569" s="89"/>
      <c r="V1569" s="89"/>
      <c r="W1569" s="89"/>
      <c r="X1569" s="89"/>
      <c r="Y1569" s="89"/>
      <c r="Z1569" s="89"/>
      <c r="AA1569" s="89"/>
      <c r="AB1569" s="89"/>
      <c r="AC1569" s="89"/>
      <c r="AD1569" s="89"/>
      <c r="AE1569" s="89"/>
      <c r="AF1569" s="89"/>
      <c r="AG1569" s="89"/>
      <c r="AH1569" s="89"/>
      <c r="AI1569" s="71"/>
      <c r="AJ1569" s="71"/>
      <c r="AK1569" s="71"/>
      <c r="AL1569" s="26" t="str">
        <f t="shared" si="84"/>
        <v/>
      </c>
      <c r="AM1569" s="26" t="str">
        <f t="shared" si="85"/>
        <v/>
      </c>
      <c r="AN1569" s="24" t="str">
        <f t="shared" si="86"/>
        <v/>
      </c>
    </row>
    <row r="1570" spans="1:40">
      <c r="A1570" s="80">
        <v>1569</v>
      </c>
      <c r="B1570" s="89"/>
      <c r="C1570" s="89"/>
      <c r="D1570" s="89"/>
      <c r="E1570" s="89"/>
      <c r="F1570" s="89"/>
      <c r="G1570" s="89"/>
      <c r="H1570" s="89"/>
      <c r="I1570" s="89"/>
      <c r="J1570" s="89"/>
      <c r="K1570" s="89"/>
      <c r="L1570" s="89"/>
      <c r="M1570" s="89"/>
      <c r="N1570" s="89"/>
      <c r="O1570" s="89"/>
      <c r="P1570" s="89"/>
      <c r="Q1570" s="89"/>
      <c r="R1570" s="89"/>
      <c r="S1570" s="89"/>
      <c r="T1570" s="89"/>
      <c r="U1570" s="89"/>
      <c r="V1570" s="89"/>
      <c r="W1570" s="89"/>
      <c r="X1570" s="89"/>
      <c r="Y1570" s="89"/>
      <c r="Z1570" s="89"/>
      <c r="AA1570" s="89"/>
      <c r="AB1570" s="89"/>
      <c r="AC1570" s="89"/>
      <c r="AD1570" s="89"/>
      <c r="AE1570" s="89"/>
      <c r="AF1570" s="89"/>
      <c r="AG1570" s="89"/>
      <c r="AH1570" s="89"/>
      <c r="AI1570" s="71"/>
      <c r="AJ1570" s="71"/>
      <c r="AK1570" s="71"/>
      <c r="AL1570" s="26" t="str">
        <f t="shared" si="84"/>
        <v/>
      </c>
      <c r="AM1570" s="26" t="str">
        <f t="shared" si="85"/>
        <v/>
      </c>
      <c r="AN1570" s="24" t="str">
        <f t="shared" si="86"/>
        <v/>
      </c>
    </row>
    <row r="1571" spans="1:40">
      <c r="A1571" s="80">
        <v>1570</v>
      </c>
      <c r="B1571" s="71"/>
      <c r="C1571" s="89"/>
      <c r="D1571" s="89"/>
      <c r="E1571" s="89"/>
      <c r="F1571" s="89"/>
      <c r="G1571" s="89"/>
      <c r="H1571" s="89"/>
      <c r="I1571" s="89"/>
      <c r="J1571" s="89"/>
      <c r="K1571" s="89"/>
      <c r="L1571" s="89"/>
      <c r="M1571" s="89"/>
      <c r="N1571" s="89"/>
      <c r="O1571" s="89"/>
      <c r="P1571" s="89"/>
      <c r="Q1571" s="89"/>
      <c r="R1571" s="89"/>
      <c r="S1571" s="89"/>
      <c r="T1571" s="89"/>
      <c r="U1571" s="89"/>
      <c r="V1571" s="89"/>
      <c r="W1571" s="89"/>
      <c r="X1571" s="89"/>
      <c r="Y1571" s="89"/>
      <c r="Z1571" s="89"/>
      <c r="AA1571" s="89"/>
      <c r="AB1571" s="89"/>
      <c r="AC1571" s="89"/>
      <c r="AD1571" s="89"/>
      <c r="AE1571" s="89"/>
      <c r="AF1571" s="89"/>
      <c r="AG1571" s="89"/>
      <c r="AH1571" s="89"/>
      <c r="AI1571" s="71"/>
      <c r="AJ1571" s="71"/>
      <c r="AK1571" s="71"/>
      <c r="AL1571" s="26" t="str">
        <f t="shared" si="84"/>
        <v/>
      </c>
      <c r="AM1571" s="26" t="str">
        <f t="shared" si="85"/>
        <v/>
      </c>
      <c r="AN1571" s="24" t="str">
        <f t="shared" si="86"/>
        <v/>
      </c>
    </row>
    <row r="1572" spans="1:40">
      <c r="A1572" s="80">
        <v>1571</v>
      </c>
      <c r="B1572" s="89"/>
      <c r="C1572" s="89"/>
      <c r="D1572" s="89"/>
      <c r="E1572" s="89"/>
      <c r="F1572" s="89"/>
      <c r="G1572" s="89"/>
      <c r="H1572" s="89"/>
      <c r="I1572" s="89"/>
      <c r="J1572" s="89"/>
      <c r="K1572" s="89"/>
      <c r="L1572" s="89"/>
      <c r="M1572" s="89"/>
      <c r="N1572" s="89"/>
      <c r="O1572" s="89"/>
      <c r="P1572" s="89"/>
      <c r="Q1572" s="89"/>
      <c r="R1572" s="89"/>
      <c r="S1572" s="89"/>
      <c r="T1572" s="89"/>
      <c r="U1572" s="89"/>
      <c r="V1572" s="89"/>
      <c r="W1572" s="89"/>
      <c r="X1572" s="89"/>
      <c r="Y1572" s="89"/>
      <c r="Z1572" s="89"/>
      <c r="AA1572" s="89"/>
      <c r="AB1572" s="89"/>
      <c r="AC1572" s="89"/>
      <c r="AD1572" s="89"/>
      <c r="AE1572" s="89"/>
      <c r="AF1572" s="89"/>
      <c r="AG1572" s="89"/>
      <c r="AH1572" s="89"/>
      <c r="AI1572" s="71"/>
      <c r="AJ1572" s="71"/>
      <c r="AK1572" s="71"/>
      <c r="AL1572" s="26" t="str">
        <f t="shared" si="84"/>
        <v/>
      </c>
      <c r="AM1572" s="26" t="str">
        <f t="shared" si="85"/>
        <v/>
      </c>
      <c r="AN1572" s="24" t="str">
        <f t="shared" si="86"/>
        <v/>
      </c>
    </row>
    <row r="1573" spans="1:40">
      <c r="A1573" s="80">
        <v>1572</v>
      </c>
      <c r="B1573" s="71"/>
      <c r="C1573" s="89"/>
      <c r="D1573" s="89"/>
      <c r="E1573" s="89"/>
      <c r="F1573" s="89"/>
      <c r="G1573" s="89"/>
      <c r="H1573" s="89"/>
      <c r="I1573" s="89"/>
      <c r="J1573" s="89"/>
      <c r="K1573" s="89"/>
      <c r="L1573" s="89"/>
      <c r="M1573" s="89"/>
      <c r="N1573" s="89"/>
      <c r="O1573" s="89"/>
      <c r="P1573" s="89"/>
      <c r="Q1573" s="89"/>
      <c r="R1573" s="89"/>
      <c r="S1573" s="89"/>
      <c r="T1573" s="89"/>
      <c r="U1573" s="89"/>
      <c r="V1573" s="89"/>
      <c r="W1573" s="89"/>
      <c r="X1573" s="89"/>
      <c r="Y1573" s="89"/>
      <c r="Z1573" s="89"/>
      <c r="AA1573" s="89"/>
      <c r="AB1573" s="89"/>
      <c r="AC1573" s="89"/>
      <c r="AD1573" s="89"/>
      <c r="AE1573" s="89"/>
      <c r="AF1573" s="89"/>
      <c r="AG1573" s="89"/>
      <c r="AH1573" s="89"/>
      <c r="AI1573" s="71"/>
      <c r="AJ1573" s="71"/>
      <c r="AK1573" s="71"/>
      <c r="AL1573" s="26" t="str">
        <f t="shared" si="84"/>
        <v/>
      </c>
      <c r="AM1573" s="26" t="str">
        <f t="shared" si="85"/>
        <v/>
      </c>
      <c r="AN1573" s="24" t="str">
        <f t="shared" si="86"/>
        <v/>
      </c>
    </row>
    <row r="1574" spans="1:40">
      <c r="A1574" s="80">
        <v>1573</v>
      </c>
      <c r="B1574" s="89"/>
      <c r="C1574" s="89"/>
      <c r="D1574" s="89"/>
      <c r="E1574" s="89"/>
      <c r="F1574" s="89"/>
      <c r="G1574" s="89"/>
      <c r="H1574" s="89"/>
      <c r="I1574" s="89"/>
      <c r="J1574" s="89"/>
      <c r="K1574" s="89"/>
      <c r="L1574" s="89"/>
      <c r="M1574" s="89"/>
      <c r="N1574" s="89"/>
      <c r="O1574" s="89"/>
      <c r="P1574" s="89"/>
      <c r="Q1574" s="89"/>
      <c r="R1574" s="89"/>
      <c r="S1574" s="89"/>
      <c r="T1574" s="89"/>
      <c r="U1574" s="89"/>
      <c r="V1574" s="89"/>
      <c r="W1574" s="89"/>
      <c r="X1574" s="89"/>
      <c r="Y1574" s="89"/>
      <c r="Z1574" s="89"/>
      <c r="AA1574" s="89"/>
      <c r="AB1574" s="89"/>
      <c r="AC1574" s="89"/>
      <c r="AD1574" s="89"/>
      <c r="AE1574" s="89"/>
      <c r="AF1574" s="89"/>
      <c r="AG1574" s="89"/>
      <c r="AH1574" s="89"/>
      <c r="AI1574" s="71"/>
      <c r="AJ1574" s="71"/>
      <c r="AK1574" s="71"/>
      <c r="AL1574" s="26" t="str">
        <f t="shared" si="84"/>
        <v/>
      </c>
      <c r="AM1574" s="26" t="str">
        <f t="shared" si="85"/>
        <v/>
      </c>
      <c r="AN1574" s="24" t="str">
        <f t="shared" si="86"/>
        <v/>
      </c>
    </row>
    <row r="1575" spans="1:40">
      <c r="A1575" s="80">
        <v>1574</v>
      </c>
      <c r="B1575" s="71"/>
      <c r="C1575" s="89"/>
      <c r="D1575" s="89"/>
      <c r="E1575" s="89"/>
      <c r="F1575" s="89"/>
      <c r="G1575" s="89"/>
      <c r="H1575" s="89"/>
      <c r="I1575" s="89"/>
      <c r="J1575" s="89"/>
      <c r="K1575" s="89"/>
      <c r="L1575" s="89"/>
      <c r="M1575" s="89"/>
      <c r="N1575" s="89"/>
      <c r="O1575" s="89"/>
      <c r="P1575" s="89"/>
      <c r="Q1575" s="89"/>
      <c r="R1575" s="89"/>
      <c r="S1575" s="89"/>
      <c r="T1575" s="89"/>
      <c r="U1575" s="89"/>
      <c r="V1575" s="89"/>
      <c r="W1575" s="89"/>
      <c r="X1575" s="89"/>
      <c r="Y1575" s="89"/>
      <c r="Z1575" s="89"/>
      <c r="AA1575" s="89"/>
      <c r="AB1575" s="89"/>
      <c r="AC1575" s="89"/>
      <c r="AD1575" s="89"/>
      <c r="AE1575" s="89"/>
      <c r="AF1575" s="89"/>
      <c r="AG1575" s="89"/>
      <c r="AH1575" s="89"/>
      <c r="AI1575" s="71"/>
      <c r="AJ1575" s="71"/>
      <c r="AK1575" s="71"/>
      <c r="AL1575" s="26" t="str">
        <f t="shared" si="84"/>
        <v/>
      </c>
      <c r="AM1575" s="26" t="str">
        <f t="shared" si="85"/>
        <v/>
      </c>
      <c r="AN1575" s="24" t="str">
        <f t="shared" si="86"/>
        <v/>
      </c>
    </row>
    <row r="1576" spans="1:40">
      <c r="A1576" s="80">
        <v>1575</v>
      </c>
      <c r="B1576" s="89"/>
      <c r="C1576" s="89"/>
      <c r="D1576" s="89"/>
      <c r="E1576" s="89"/>
      <c r="F1576" s="89"/>
      <c r="G1576" s="89"/>
      <c r="H1576" s="89"/>
      <c r="I1576" s="89"/>
      <c r="J1576" s="89"/>
      <c r="K1576" s="89"/>
      <c r="L1576" s="89"/>
      <c r="M1576" s="89"/>
      <c r="N1576" s="89"/>
      <c r="O1576" s="89"/>
      <c r="P1576" s="89"/>
      <c r="Q1576" s="89"/>
      <c r="R1576" s="89"/>
      <c r="S1576" s="89"/>
      <c r="T1576" s="89"/>
      <c r="U1576" s="89"/>
      <c r="V1576" s="89"/>
      <c r="W1576" s="89"/>
      <c r="X1576" s="89"/>
      <c r="Y1576" s="89"/>
      <c r="Z1576" s="89"/>
      <c r="AA1576" s="89"/>
      <c r="AB1576" s="89"/>
      <c r="AC1576" s="89"/>
      <c r="AD1576" s="89"/>
      <c r="AE1576" s="89"/>
      <c r="AF1576" s="89"/>
      <c r="AG1576" s="89"/>
      <c r="AH1576" s="89"/>
      <c r="AI1576" s="71"/>
      <c r="AJ1576" s="71"/>
      <c r="AK1576" s="71"/>
      <c r="AL1576" s="26" t="str">
        <f t="shared" si="84"/>
        <v/>
      </c>
      <c r="AM1576" s="26" t="str">
        <f t="shared" si="85"/>
        <v/>
      </c>
      <c r="AN1576" s="24" t="str">
        <f t="shared" si="86"/>
        <v/>
      </c>
    </row>
    <row r="1577" spans="1:40">
      <c r="A1577" s="80">
        <v>1576</v>
      </c>
      <c r="B1577" s="71"/>
      <c r="C1577" s="89"/>
      <c r="D1577" s="89"/>
      <c r="E1577" s="89"/>
      <c r="F1577" s="89"/>
      <c r="G1577" s="89"/>
      <c r="H1577" s="89"/>
      <c r="I1577" s="89"/>
      <c r="J1577" s="89"/>
      <c r="K1577" s="89"/>
      <c r="L1577" s="89"/>
      <c r="M1577" s="89"/>
      <c r="N1577" s="89"/>
      <c r="O1577" s="89"/>
      <c r="P1577" s="89"/>
      <c r="Q1577" s="89"/>
      <c r="R1577" s="89"/>
      <c r="S1577" s="89"/>
      <c r="T1577" s="89"/>
      <c r="U1577" s="89"/>
      <c r="V1577" s="89"/>
      <c r="W1577" s="89"/>
      <c r="X1577" s="89"/>
      <c r="Y1577" s="89"/>
      <c r="Z1577" s="89"/>
      <c r="AA1577" s="89"/>
      <c r="AB1577" s="89"/>
      <c r="AC1577" s="89"/>
      <c r="AD1577" s="89"/>
      <c r="AE1577" s="89"/>
      <c r="AF1577" s="89"/>
      <c r="AG1577" s="89"/>
      <c r="AH1577" s="89"/>
      <c r="AI1577" s="71"/>
      <c r="AJ1577" s="71"/>
      <c r="AK1577" s="71"/>
      <c r="AL1577" s="26" t="str">
        <f t="shared" si="84"/>
        <v/>
      </c>
      <c r="AM1577" s="26" t="str">
        <f t="shared" si="85"/>
        <v/>
      </c>
      <c r="AN1577" s="24" t="str">
        <f t="shared" si="86"/>
        <v/>
      </c>
    </row>
    <row r="1578" spans="1:40">
      <c r="A1578" s="80">
        <v>1577</v>
      </c>
      <c r="B1578" s="89"/>
      <c r="C1578" s="89"/>
      <c r="D1578" s="89"/>
      <c r="E1578" s="89"/>
      <c r="F1578" s="89"/>
      <c r="G1578" s="89"/>
      <c r="H1578" s="89"/>
      <c r="I1578" s="89"/>
      <c r="J1578" s="89"/>
      <c r="K1578" s="89"/>
      <c r="L1578" s="89"/>
      <c r="M1578" s="89"/>
      <c r="N1578" s="89"/>
      <c r="O1578" s="89"/>
      <c r="P1578" s="89"/>
      <c r="Q1578" s="89"/>
      <c r="R1578" s="89"/>
      <c r="S1578" s="89"/>
      <c r="T1578" s="89"/>
      <c r="U1578" s="89"/>
      <c r="V1578" s="89"/>
      <c r="W1578" s="89"/>
      <c r="X1578" s="89"/>
      <c r="Y1578" s="89"/>
      <c r="Z1578" s="89"/>
      <c r="AA1578" s="89"/>
      <c r="AB1578" s="89"/>
      <c r="AC1578" s="89"/>
      <c r="AD1578" s="89"/>
      <c r="AE1578" s="89"/>
      <c r="AF1578" s="89"/>
      <c r="AG1578" s="89"/>
      <c r="AH1578" s="89"/>
      <c r="AI1578" s="71"/>
      <c r="AJ1578" s="71"/>
      <c r="AK1578" s="71"/>
      <c r="AL1578" s="26" t="str">
        <f t="shared" si="84"/>
        <v/>
      </c>
      <c r="AM1578" s="26" t="str">
        <f t="shared" si="85"/>
        <v/>
      </c>
      <c r="AN1578" s="24" t="str">
        <f t="shared" si="86"/>
        <v/>
      </c>
    </row>
    <row r="1579" spans="1:40">
      <c r="A1579" s="80">
        <v>1578</v>
      </c>
      <c r="B1579" s="71"/>
      <c r="C1579" s="89"/>
      <c r="D1579" s="89"/>
      <c r="E1579" s="89"/>
      <c r="F1579" s="89"/>
      <c r="G1579" s="89"/>
      <c r="H1579" s="89"/>
      <c r="I1579" s="89"/>
      <c r="J1579" s="89"/>
      <c r="K1579" s="89"/>
      <c r="L1579" s="89"/>
      <c r="M1579" s="89"/>
      <c r="N1579" s="89"/>
      <c r="O1579" s="89"/>
      <c r="P1579" s="89"/>
      <c r="Q1579" s="89"/>
      <c r="R1579" s="89"/>
      <c r="S1579" s="89"/>
      <c r="T1579" s="89"/>
      <c r="U1579" s="89"/>
      <c r="V1579" s="89"/>
      <c r="W1579" s="89"/>
      <c r="X1579" s="89"/>
      <c r="Y1579" s="89"/>
      <c r="Z1579" s="89"/>
      <c r="AA1579" s="89"/>
      <c r="AB1579" s="89"/>
      <c r="AC1579" s="89"/>
      <c r="AD1579" s="89"/>
      <c r="AE1579" s="89"/>
      <c r="AF1579" s="89"/>
      <c r="AG1579" s="89"/>
      <c r="AH1579" s="89"/>
      <c r="AI1579" s="71"/>
      <c r="AJ1579" s="71"/>
      <c r="AK1579" s="71"/>
      <c r="AL1579" s="26" t="str">
        <f t="shared" si="84"/>
        <v/>
      </c>
      <c r="AM1579" s="26" t="str">
        <f t="shared" si="85"/>
        <v/>
      </c>
      <c r="AN1579" s="24" t="str">
        <f t="shared" si="86"/>
        <v/>
      </c>
    </row>
    <row r="1580" spans="1:40">
      <c r="A1580" s="80">
        <v>1579</v>
      </c>
      <c r="B1580" s="89"/>
      <c r="C1580" s="89"/>
      <c r="D1580" s="89"/>
      <c r="E1580" s="89"/>
      <c r="F1580" s="89"/>
      <c r="G1580" s="89"/>
      <c r="H1580" s="89"/>
      <c r="I1580" s="89"/>
      <c r="J1580" s="89"/>
      <c r="K1580" s="89"/>
      <c r="L1580" s="89"/>
      <c r="M1580" s="89"/>
      <c r="N1580" s="89"/>
      <c r="O1580" s="89"/>
      <c r="P1580" s="89"/>
      <c r="Q1580" s="89"/>
      <c r="R1580" s="89"/>
      <c r="S1580" s="89"/>
      <c r="T1580" s="89"/>
      <c r="U1580" s="89"/>
      <c r="V1580" s="89"/>
      <c r="W1580" s="89"/>
      <c r="X1580" s="89"/>
      <c r="Y1580" s="89"/>
      <c r="Z1580" s="89"/>
      <c r="AA1580" s="89"/>
      <c r="AB1580" s="89"/>
      <c r="AC1580" s="89"/>
      <c r="AD1580" s="89"/>
      <c r="AE1580" s="89"/>
      <c r="AF1580" s="89"/>
      <c r="AG1580" s="89"/>
      <c r="AH1580" s="89"/>
      <c r="AI1580" s="71"/>
      <c r="AJ1580" s="71"/>
      <c r="AK1580" s="71"/>
      <c r="AL1580" s="26" t="str">
        <f t="shared" si="84"/>
        <v/>
      </c>
      <c r="AM1580" s="26" t="str">
        <f t="shared" si="85"/>
        <v/>
      </c>
      <c r="AN1580" s="24" t="str">
        <f t="shared" si="86"/>
        <v/>
      </c>
    </row>
    <row r="1581" spans="1:40">
      <c r="A1581" s="80">
        <v>1580</v>
      </c>
      <c r="B1581" s="71"/>
      <c r="C1581" s="89"/>
      <c r="D1581" s="89"/>
      <c r="E1581" s="89"/>
      <c r="F1581" s="89"/>
      <c r="G1581" s="89"/>
      <c r="H1581" s="89"/>
      <c r="I1581" s="89"/>
      <c r="J1581" s="89"/>
      <c r="K1581" s="89"/>
      <c r="L1581" s="89"/>
      <c r="M1581" s="89"/>
      <c r="N1581" s="89"/>
      <c r="O1581" s="89"/>
      <c r="P1581" s="89"/>
      <c r="Q1581" s="89"/>
      <c r="R1581" s="89"/>
      <c r="S1581" s="89"/>
      <c r="T1581" s="89"/>
      <c r="U1581" s="89"/>
      <c r="V1581" s="89"/>
      <c r="W1581" s="89"/>
      <c r="X1581" s="89"/>
      <c r="Y1581" s="89"/>
      <c r="Z1581" s="89"/>
      <c r="AA1581" s="89"/>
      <c r="AB1581" s="89"/>
      <c r="AC1581" s="89"/>
      <c r="AD1581" s="89"/>
      <c r="AE1581" s="89"/>
      <c r="AF1581" s="89"/>
      <c r="AG1581" s="89"/>
      <c r="AH1581" s="89"/>
      <c r="AI1581" s="71"/>
      <c r="AJ1581" s="71"/>
      <c r="AK1581" s="71"/>
      <c r="AL1581" s="26" t="str">
        <f t="shared" si="84"/>
        <v/>
      </c>
      <c r="AM1581" s="26" t="str">
        <f t="shared" si="85"/>
        <v/>
      </c>
      <c r="AN1581" s="24" t="str">
        <f t="shared" si="86"/>
        <v/>
      </c>
    </row>
    <row r="1582" spans="1:40">
      <c r="A1582" s="80">
        <v>1581</v>
      </c>
      <c r="B1582" s="89"/>
      <c r="C1582" s="89"/>
      <c r="D1582" s="89"/>
      <c r="E1582" s="89"/>
      <c r="F1582" s="89"/>
      <c r="G1582" s="89"/>
      <c r="H1582" s="89"/>
      <c r="I1582" s="89"/>
      <c r="J1582" s="89"/>
      <c r="K1582" s="89"/>
      <c r="L1582" s="89"/>
      <c r="M1582" s="89"/>
      <c r="N1582" s="89"/>
      <c r="O1582" s="89"/>
      <c r="P1582" s="89"/>
      <c r="Q1582" s="89"/>
      <c r="R1582" s="89"/>
      <c r="S1582" s="89"/>
      <c r="T1582" s="89"/>
      <c r="U1582" s="89"/>
      <c r="V1582" s="89"/>
      <c r="W1582" s="89"/>
      <c r="X1582" s="89"/>
      <c r="Y1582" s="89"/>
      <c r="Z1582" s="89"/>
      <c r="AA1582" s="89"/>
      <c r="AB1582" s="89"/>
      <c r="AC1582" s="89"/>
      <c r="AD1582" s="89"/>
      <c r="AE1582" s="89"/>
      <c r="AF1582" s="89"/>
      <c r="AG1582" s="89"/>
      <c r="AH1582" s="89"/>
      <c r="AI1582" s="71"/>
      <c r="AJ1582" s="71"/>
      <c r="AK1582" s="71"/>
      <c r="AL1582" s="26" t="str">
        <f t="shared" si="84"/>
        <v/>
      </c>
      <c r="AM1582" s="26" t="str">
        <f t="shared" si="85"/>
        <v/>
      </c>
      <c r="AN1582" s="24" t="str">
        <f t="shared" si="86"/>
        <v/>
      </c>
    </row>
    <row r="1583" spans="1:40">
      <c r="A1583" s="80">
        <v>1582</v>
      </c>
      <c r="B1583" s="92"/>
      <c r="C1583" s="89"/>
      <c r="D1583" s="89"/>
      <c r="E1583" s="89"/>
      <c r="F1583" s="89"/>
      <c r="G1583" s="89"/>
      <c r="H1583" s="89"/>
      <c r="I1583" s="89"/>
      <c r="J1583" s="89"/>
      <c r="K1583" s="89"/>
      <c r="L1583" s="89"/>
      <c r="M1583" s="89"/>
      <c r="N1583" s="89"/>
      <c r="O1583" s="89"/>
      <c r="P1583" s="89"/>
      <c r="Q1583" s="89"/>
      <c r="R1583" s="89"/>
      <c r="S1583" s="89"/>
      <c r="T1583" s="89"/>
      <c r="U1583" s="89"/>
      <c r="V1583" s="89"/>
      <c r="W1583" s="89"/>
      <c r="X1583" s="89"/>
      <c r="Y1583" s="89"/>
      <c r="Z1583" s="89"/>
      <c r="AA1583" s="89"/>
      <c r="AB1583" s="89"/>
      <c r="AC1583" s="89"/>
      <c r="AD1583" s="89"/>
      <c r="AE1583" s="89"/>
      <c r="AF1583" s="89"/>
      <c r="AG1583" s="89"/>
      <c r="AH1583" s="89"/>
      <c r="AI1583" s="71"/>
      <c r="AJ1583" s="71"/>
      <c r="AK1583" s="71"/>
      <c r="AL1583" s="26" t="str">
        <f t="shared" si="84"/>
        <v/>
      </c>
      <c r="AM1583" s="26" t="str">
        <f t="shared" si="85"/>
        <v/>
      </c>
      <c r="AN1583" s="24" t="str">
        <f t="shared" si="86"/>
        <v/>
      </c>
    </row>
    <row r="1584" spans="1:40">
      <c r="A1584" s="80">
        <v>1583</v>
      </c>
      <c r="B1584" s="92"/>
      <c r="C1584" s="89"/>
      <c r="D1584" s="89"/>
      <c r="E1584" s="89"/>
      <c r="F1584" s="89"/>
      <c r="G1584" s="89"/>
      <c r="H1584" s="89"/>
      <c r="I1584" s="89"/>
      <c r="J1584" s="89"/>
      <c r="K1584" s="89"/>
      <c r="L1584" s="89"/>
      <c r="M1584" s="89"/>
      <c r="N1584" s="89"/>
      <c r="O1584" s="89"/>
      <c r="P1584" s="89"/>
      <c r="Q1584" s="89"/>
      <c r="R1584" s="89"/>
      <c r="S1584" s="89"/>
      <c r="T1584" s="89"/>
      <c r="U1584" s="89"/>
      <c r="V1584" s="89"/>
      <c r="W1584" s="89"/>
      <c r="X1584" s="89"/>
      <c r="Y1584" s="89"/>
      <c r="Z1584" s="89"/>
      <c r="AA1584" s="89"/>
      <c r="AB1584" s="89"/>
      <c r="AC1584" s="89"/>
      <c r="AD1584" s="89"/>
      <c r="AE1584" s="89"/>
      <c r="AF1584" s="89"/>
      <c r="AG1584" s="89"/>
      <c r="AH1584" s="89"/>
      <c r="AI1584" s="71"/>
      <c r="AJ1584" s="71"/>
      <c r="AK1584" s="71"/>
      <c r="AL1584" s="26" t="str">
        <f t="shared" si="84"/>
        <v/>
      </c>
      <c r="AM1584" s="26" t="str">
        <f t="shared" si="85"/>
        <v/>
      </c>
      <c r="AN1584" s="24" t="str">
        <f t="shared" si="86"/>
        <v/>
      </c>
    </row>
    <row r="1585" spans="1:40">
      <c r="A1585" s="80">
        <v>1584</v>
      </c>
      <c r="B1585" s="92"/>
      <c r="C1585" s="89"/>
      <c r="D1585" s="89"/>
      <c r="E1585" s="89"/>
      <c r="F1585" s="89"/>
      <c r="G1585" s="89"/>
      <c r="H1585" s="89"/>
      <c r="I1585" s="89"/>
      <c r="J1585" s="89"/>
      <c r="K1585" s="89"/>
      <c r="L1585" s="89"/>
      <c r="M1585" s="89"/>
      <c r="N1585" s="89"/>
      <c r="O1585" s="89"/>
      <c r="P1585" s="89"/>
      <c r="Q1585" s="89"/>
      <c r="R1585" s="89"/>
      <c r="S1585" s="89"/>
      <c r="T1585" s="89"/>
      <c r="U1585" s="89"/>
      <c r="V1585" s="89"/>
      <c r="W1585" s="89"/>
      <c r="X1585" s="89"/>
      <c r="Y1585" s="89"/>
      <c r="Z1585" s="89"/>
      <c r="AA1585" s="89"/>
      <c r="AB1585" s="89"/>
      <c r="AC1585" s="89"/>
      <c r="AD1585" s="89"/>
      <c r="AE1585" s="89"/>
      <c r="AF1585" s="89"/>
      <c r="AG1585" s="89"/>
      <c r="AH1585" s="89"/>
      <c r="AI1585" s="71"/>
      <c r="AJ1585" s="71"/>
      <c r="AK1585" s="71"/>
      <c r="AL1585" s="26" t="str">
        <f t="shared" si="84"/>
        <v/>
      </c>
      <c r="AM1585" s="26" t="str">
        <f t="shared" si="85"/>
        <v/>
      </c>
      <c r="AN1585" s="24" t="str">
        <f t="shared" si="86"/>
        <v/>
      </c>
    </row>
    <row r="1586" spans="1:40">
      <c r="A1586" s="80">
        <v>1585</v>
      </c>
      <c r="B1586" s="92"/>
      <c r="C1586" s="89"/>
      <c r="D1586" s="89"/>
      <c r="E1586" s="89"/>
      <c r="F1586" s="89"/>
      <c r="G1586" s="89"/>
      <c r="H1586" s="89"/>
      <c r="I1586" s="89"/>
      <c r="J1586" s="89"/>
      <c r="K1586" s="89"/>
      <c r="L1586" s="89"/>
      <c r="M1586" s="89"/>
      <c r="N1586" s="89"/>
      <c r="O1586" s="89"/>
      <c r="P1586" s="89"/>
      <c r="Q1586" s="89"/>
      <c r="R1586" s="89"/>
      <c r="S1586" s="89"/>
      <c r="T1586" s="89"/>
      <c r="U1586" s="89"/>
      <c r="V1586" s="89"/>
      <c r="W1586" s="89"/>
      <c r="X1586" s="89"/>
      <c r="Y1586" s="89"/>
      <c r="Z1586" s="89"/>
      <c r="AA1586" s="89"/>
      <c r="AB1586" s="89"/>
      <c r="AC1586" s="89"/>
      <c r="AD1586" s="89"/>
      <c r="AE1586" s="89"/>
      <c r="AF1586" s="89"/>
      <c r="AG1586" s="89"/>
      <c r="AH1586" s="89"/>
      <c r="AI1586" s="71"/>
      <c r="AJ1586" s="71"/>
      <c r="AK1586" s="71"/>
      <c r="AL1586" s="26" t="str">
        <f t="shared" si="84"/>
        <v/>
      </c>
      <c r="AM1586" s="26" t="str">
        <f t="shared" si="85"/>
        <v/>
      </c>
      <c r="AN1586" s="24" t="str">
        <f t="shared" si="86"/>
        <v/>
      </c>
    </row>
    <row r="1587" spans="1:40">
      <c r="A1587" s="80">
        <v>1586</v>
      </c>
      <c r="B1587" s="92"/>
      <c r="C1587" s="89"/>
      <c r="D1587" s="89"/>
      <c r="E1587" s="89"/>
      <c r="F1587" s="89"/>
      <c r="G1587" s="89"/>
      <c r="H1587" s="89"/>
      <c r="I1587" s="89"/>
      <c r="J1587" s="89"/>
      <c r="K1587" s="89"/>
      <c r="L1587" s="89"/>
      <c r="M1587" s="89"/>
      <c r="N1587" s="89"/>
      <c r="O1587" s="89"/>
      <c r="P1587" s="89"/>
      <c r="Q1587" s="89"/>
      <c r="R1587" s="89"/>
      <c r="S1587" s="89"/>
      <c r="T1587" s="89"/>
      <c r="U1587" s="89"/>
      <c r="V1587" s="89"/>
      <c r="W1587" s="89"/>
      <c r="X1587" s="89"/>
      <c r="Y1587" s="89"/>
      <c r="Z1587" s="89"/>
      <c r="AA1587" s="89"/>
      <c r="AB1587" s="89"/>
      <c r="AC1587" s="89"/>
      <c r="AD1587" s="89"/>
      <c r="AE1587" s="89"/>
      <c r="AF1587" s="89"/>
      <c r="AG1587" s="89"/>
      <c r="AH1587" s="89"/>
      <c r="AI1587" s="71"/>
      <c r="AJ1587" s="71"/>
      <c r="AK1587" s="71"/>
      <c r="AL1587" s="26" t="str">
        <f t="shared" si="84"/>
        <v/>
      </c>
      <c r="AM1587" s="26" t="str">
        <f t="shared" si="85"/>
        <v/>
      </c>
      <c r="AN1587" s="24" t="str">
        <f t="shared" si="86"/>
        <v/>
      </c>
    </row>
    <row r="1588" spans="1:40">
      <c r="A1588" s="80">
        <v>1587</v>
      </c>
      <c r="B1588" s="92"/>
      <c r="C1588" s="89"/>
      <c r="D1588" s="89"/>
      <c r="E1588" s="89"/>
      <c r="F1588" s="89"/>
      <c r="G1588" s="89"/>
      <c r="H1588" s="89"/>
      <c r="I1588" s="89"/>
      <c r="J1588" s="89"/>
      <c r="K1588" s="89"/>
      <c r="L1588" s="89"/>
      <c r="M1588" s="89"/>
      <c r="N1588" s="89"/>
      <c r="O1588" s="89"/>
      <c r="P1588" s="89"/>
      <c r="Q1588" s="89"/>
      <c r="R1588" s="89"/>
      <c r="S1588" s="89"/>
      <c r="T1588" s="89"/>
      <c r="U1588" s="89"/>
      <c r="V1588" s="89"/>
      <c r="W1588" s="89"/>
      <c r="X1588" s="89"/>
      <c r="Y1588" s="89"/>
      <c r="Z1588" s="89"/>
      <c r="AA1588" s="89"/>
      <c r="AB1588" s="89"/>
      <c r="AC1588" s="89"/>
      <c r="AD1588" s="89"/>
      <c r="AE1588" s="89"/>
      <c r="AF1588" s="89"/>
      <c r="AG1588" s="89"/>
      <c r="AH1588" s="89"/>
      <c r="AI1588" s="71"/>
      <c r="AJ1588" s="71"/>
      <c r="AK1588" s="71"/>
      <c r="AL1588" s="26" t="str">
        <f t="shared" si="84"/>
        <v/>
      </c>
      <c r="AM1588" s="26" t="str">
        <f t="shared" si="85"/>
        <v/>
      </c>
      <c r="AN1588" s="24" t="str">
        <f t="shared" si="86"/>
        <v/>
      </c>
    </row>
    <row r="1589" spans="1:40">
      <c r="A1589" s="80">
        <v>1588</v>
      </c>
      <c r="B1589" s="92"/>
      <c r="C1589" s="89"/>
      <c r="D1589" s="89"/>
      <c r="E1589" s="89"/>
      <c r="F1589" s="89"/>
      <c r="G1589" s="89"/>
      <c r="H1589" s="89"/>
      <c r="I1589" s="89"/>
      <c r="J1589" s="89"/>
      <c r="K1589" s="89"/>
      <c r="L1589" s="89"/>
      <c r="M1589" s="89"/>
      <c r="N1589" s="89"/>
      <c r="O1589" s="89"/>
      <c r="P1589" s="89"/>
      <c r="Q1589" s="89"/>
      <c r="R1589" s="89"/>
      <c r="S1589" s="89"/>
      <c r="T1589" s="89"/>
      <c r="U1589" s="89"/>
      <c r="V1589" s="89"/>
      <c r="W1589" s="89"/>
      <c r="X1589" s="89"/>
      <c r="Y1589" s="89"/>
      <c r="Z1589" s="89"/>
      <c r="AA1589" s="89"/>
      <c r="AB1589" s="89"/>
      <c r="AC1589" s="89"/>
      <c r="AD1589" s="89"/>
      <c r="AE1589" s="89"/>
      <c r="AF1589" s="89"/>
      <c r="AG1589" s="89"/>
      <c r="AH1589" s="89"/>
      <c r="AI1589" s="71"/>
      <c r="AJ1589" s="71"/>
      <c r="AK1589" s="71"/>
      <c r="AL1589" s="26" t="str">
        <f t="shared" si="84"/>
        <v/>
      </c>
      <c r="AM1589" s="26" t="str">
        <f t="shared" si="85"/>
        <v/>
      </c>
      <c r="AN1589" s="24" t="str">
        <f t="shared" si="86"/>
        <v/>
      </c>
    </row>
    <row r="1590" spans="1:40">
      <c r="A1590" s="80">
        <v>1589</v>
      </c>
      <c r="B1590" s="92"/>
      <c r="C1590" s="89"/>
      <c r="D1590" s="89"/>
      <c r="E1590" s="89"/>
      <c r="F1590" s="89"/>
      <c r="G1590" s="89"/>
      <c r="H1590" s="89"/>
      <c r="I1590" s="89"/>
      <c r="J1590" s="89"/>
      <c r="K1590" s="89"/>
      <c r="L1590" s="89"/>
      <c r="M1590" s="89"/>
      <c r="N1590" s="89"/>
      <c r="O1590" s="89"/>
      <c r="P1590" s="89"/>
      <c r="Q1590" s="89"/>
      <c r="R1590" s="89"/>
      <c r="S1590" s="89"/>
      <c r="T1590" s="89"/>
      <c r="U1590" s="89"/>
      <c r="V1590" s="89"/>
      <c r="W1590" s="89"/>
      <c r="X1590" s="89"/>
      <c r="Y1590" s="89"/>
      <c r="Z1590" s="89"/>
      <c r="AA1590" s="89"/>
      <c r="AB1590" s="89"/>
      <c r="AC1590" s="89"/>
      <c r="AD1590" s="89"/>
      <c r="AE1590" s="89"/>
      <c r="AF1590" s="89"/>
      <c r="AG1590" s="89"/>
      <c r="AH1590" s="89"/>
      <c r="AI1590" s="71"/>
      <c r="AJ1590" s="71"/>
      <c r="AK1590" s="71"/>
      <c r="AL1590" s="26" t="str">
        <f t="shared" ref="AL1590:AL1653" si="87">IF(E1590="","",E1590+F1590/60+24)</f>
        <v/>
      </c>
      <c r="AM1590" s="26" t="str">
        <f t="shared" ref="AM1590:AM1653" si="88">IF(G1590="","",G1590+H1590/60)</f>
        <v/>
      </c>
      <c r="AN1590" s="24" t="str">
        <f t="shared" ref="AN1590:AN1653" si="89">IF(OR(E1590="",G1590=""),"",AL1590-AM1590)</f>
        <v/>
      </c>
    </row>
    <row r="1591" spans="1:40">
      <c r="A1591" s="80">
        <v>1590</v>
      </c>
      <c r="B1591" s="92"/>
      <c r="C1591" s="89"/>
      <c r="D1591" s="89"/>
      <c r="E1591" s="89"/>
      <c r="F1591" s="89"/>
      <c r="G1591" s="89"/>
      <c r="H1591" s="89"/>
      <c r="I1591" s="89"/>
      <c r="J1591" s="89"/>
      <c r="K1591" s="89"/>
      <c r="L1591" s="89"/>
      <c r="M1591" s="89"/>
      <c r="N1591" s="89"/>
      <c r="O1591" s="89"/>
      <c r="P1591" s="89"/>
      <c r="Q1591" s="89"/>
      <c r="R1591" s="89"/>
      <c r="S1591" s="89"/>
      <c r="T1591" s="89"/>
      <c r="U1591" s="89"/>
      <c r="V1591" s="89"/>
      <c r="W1591" s="89"/>
      <c r="X1591" s="89"/>
      <c r="Y1591" s="89"/>
      <c r="Z1591" s="89"/>
      <c r="AA1591" s="89"/>
      <c r="AB1591" s="89"/>
      <c r="AC1591" s="89"/>
      <c r="AD1591" s="89"/>
      <c r="AE1591" s="89"/>
      <c r="AF1591" s="89"/>
      <c r="AG1591" s="89"/>
      <c r="AH1591" s="89"/>
      <c r="AI1591" s="71"/>
      <c r="AJ1591" s="71"/>
      <c r="AK1591" s="71"/>
      <c r="AL1591" s="26" t="str">
        <f t="shared" si="87"/>
        <v/>
      </c>
      <c r="AM1591" s="26" t="str">
        <f t="shared" si="88"/>
        <v/>
      </c>
      <c r="AN1591" s="24" t="str">
        <f t="shared" si="89"/>
        <v/>
      </c>
    </row>
    <row r="1592" spans="1:40">
      <c r="A1592" s="80">
        <v>1591</v>
      </c>
      <c r="B1592" s="92"/>
      <c r="C1592" s="89"/>
      <c r="D1592" s="89"/>
      <c r="E1592" s="89"/>
      <c r="F1592" s="89"/>
      <c r="G1592" s="89"/>
      <c r="H1592" s="89"/>
      <c r="I1592" s="89"/>
      <c r="J1592" s="89"/>
      <c r="K1592" s="89"/>
      <c r="L1592" s="89"/>
      <c r="M1592" s="89"/>
      <c r="N1592" s="89"/>
      <c r="O1592" s="89"/>
      <c r="P1592" s="89"/>
      <c r="Q1592" s="89"/>
      <c r="R1592" s="89"/>
      <c r="S1592" s="89"/>
      <c r="T1592" s="89"/>
      <c r="U1592" s="89"/>
      <c r="V1592" s="89"/>
      <c r="W1592" s="89"/>
      <c r="X1592" s="89"/>
      <c r="Y1592" s="89"/>
      <c r="Z1592" s="89"/>
      <c r="AA1592" s="89"/>
      <c r="AB1592" s="89"/>
      <c r="AC1592" s="89"/>
      <c r="AD1592" s="89"/>
      <c r="AE1592" s="89"/>
      <c r="AF1592" s="89"/>
      <c r="AG1592" s="89"/>
      <c r="AH1592" s="89"/>
      <c r="AI1592" s="71"/>
      <c r="AJ1592" s="71"/>
      <c r="AK1592" s="71"/>
      <c r="AL1592" s="26" t="str">
        <f t="shared" si="87"/>
        <v/>
      </c>
      <c r="AM1592" s="26" t="str">
        <f t="shared" si="88"/>
        <v/>
      </c>
      <c r="AN1592" s="24" t="str">
        <f t="shared" si="89"/>
        <v/>
      </c>
    </row>
    <row r="1593" spans="1:40">
      <c r="A1593" s="80">
        <v>1592</v>
      </c>
      <c r="B1593" s="92"/>
      <c r="C1593" s="89"/>
      <c r="D1593" s="89"/>
      <c r="E1593" s="89"/>
      <c r="F1593" s="89"/>
      <c r="G1593" s="89"/>
      <c r="H1593" s="89"/>
      <c r="I1593" s="89"/>
      <c r="J1593" s="89"/>
      <c r="K1593" s="89"/>
      <c r="L1593" s="89"/>
      <c r="M1593" s="89"/>
      <c r="N1593" s="89"/>
      <c r="O1593" s="89"/>
      <c r="P1593" s="89"/>
      <c r="Q1593" s="89"/>
      <c r="R1593" s="89"/>
      <c r="S1593" s="89"/>
      <c r="T1593" s="89"/>
      <c r="U1593" s="89"/>
      <c r="V1593" s="89"/>
      <c r="W1593" s="89"/>
      <c r="X1593" s="89"/>
      <c r="Y1593" s="89"/>
      <c r="Z1593" s="89"/>
      <c r="AA1593" s="89"/>
      <c r="AB1593" s="89"/>
      <c r="AC1593" s="89"/>
      <c r="AD1593" s="89"/>
      <c r="AE1593" s="89"/>
      <c r="AF1593" s="89"/>
      <c r="AG1593" s="89"/>
      <c r="AH1593" s="89"/>
      <c r="AI1593" s="71"/>
      <c r="AJ1593" s="71"/>
      <c r="AK1593" s="71"/>
      <c r="AL1593" s="26" t="str">
        <f t="shared" si="87"/>
        <v/>
      </c>
      <c r="AM1593" s="26" t="str">
        <f t="shared" si="88"/>
        <v/>
      </c>
      <c r="AN1593" s="24" t="str">
        <f t="shared" si="89"/>
        <v/>
      </c>
    </row>
    <row r="1594" spans="1:40">
      <c r="A1594" s="80">
        <v>1593</v>
      </c>
      <c r="B1594" s="92"/>
      <c r="C1594" s="89"/>
      <c r="D1594" s="89"/>
      <c r="E1594" s="89"/>
      <c r="F1594" s="89"/>
      <c r="G1594" s="89"/>
      <c r="H1594" s="89"/>
      <c r="I1594" s="89"/>
      <c r="J1594" s="89"/>
      <c r="K1594" s="89"/>
      <c r="L1594" s="89"/>
      <c r="M1594" s="89"/>
      <c r="N1594" s="89"/>
      <c r="O1594" s="89"/>
      <c r="P1594" s="89"/>
      <c r="Q1594" s="89"/>
      <c r="R1594" s="89"/>
      <c r="S1594" s="89"/>
      <c r="T1594" s="89"/>
      <c r="U1594" s="89"/>
      <c r="V1594" s="89"/>
      <c r="W1594" s="89"/>
      <c r="X1594" s="89"/>
      <c r="Y1594" s="89"/>
      <c r="Z1594" s="89"/>
      <c r="AA1594" s="89"/>
      <c r="AB1594" s="71"/>
      <c r="AC1594" s="71"/>
      <c r="AD1594" s="89"/>
      <c r="AE1594" s="89"/>
      <c r="AF1594" s="89"/>
      <c r="AG1594" s="89"/>
      <c r="AH1594" s="89"/>
      <c r="AI1594" s="71"/>
      <c r="AJ1594" s="71"/>
      <c r="AK1594" s="71"/>
      <c r="AL1594" s="26" t="str">
        <f t="shared" si="87"/>
        <v/>
      </c>
      <c r="AM1594" s="26" t="str">
        <f t="shared" si="88"/>
        <v/>
      </c>
      <c r="AN1594" s="24" t="str">
        <f t="shared" si="89"/>
        <v/>
      </c>
    </row>
    <row r="1595" spans="1:40">
      <c r="A1595" s="80">
        <v>1594</v>
      </c>
      <c r="B1595" s="92"/>
      <c r="C1595" s="89"/>
      <c r="D1595" s="89"/>
      <c r="E1595" s="89"/>
      <c r="F1595" s="89"/>
      <c r="G1595" s="89"/>
      <c r="H1595" s="89"/>
      <c r="I1595" s="89"/>
      <c r="J1595" s="89"/>
      <c r="K1595" s="89"/>
      <c r="L1595" s="89"/>
      <c r="M1595" s="89"/>
      <c r="N1595" s="89"/>
      <c r="O1595" s="89"/>
      <c r="P1595" s="89"/>
      <c r="Q1595" s="89"/>
      <c r="R1595" s="89"/>
      <c r="S1595" s="89"/>
      <c r="T1595" s="89"/>
      <c r="U1595" s="89"/>
      <c r="V1595" s="89"/>
      <c r="W1595" s="89"/>
      <c r="X1595" s="89"/>
      <c r="Y1595" s="89"/>
      <c r="Z1595" s="89"/>
      <c r="AA1595" s="89"/>
      <c r="AB1595" s="89"/>
      <c r="AC1595" s="89"/>
      <c r="AD1595" s="89"/>
      <c r="AE1595" s="89"/>
      <c r="AF1595" s="89"/>
      <c r="AG1595" s="89"/>
      <c r="AH1595" s="89"/>
      <c r="AI1595" s="71"/>
      <c r="AJ1595" s="71"/>
      <c r="AK1595" s="71"/>
      <c r="AL1595" s="26" t="str">
        <f t="shared" si="87"/>
        <v/>
      </c>
      <c r="AM1595" s="26" t="str">
        <f t="shared" si="88"/>
        <v/>
      </c>
      <c r="AN1595" s="24" t="str">
        <f t="shared" si="89"/>
        <v/>
      </c>
    </row>
    <row r="1596" spans="1:40">
      <c r="A1596" s="80">
        <v>1595</v>
      </c>
      <c r="B1596" s="92"/>
      <c r="C1596" s="89"/>
      <c r="D1596" s="89"/>
      <c r="E1596" s="89"/>
      <c r="F1596" s="89"/>
      <c r="G1596" s="89"/>
      <c r="H1596" s="89"/>
      <c r="I1596" s="89"/>
      <c r="J1596" s="89"/>
      <c r="K1596" s="89"/>
      <c r="L1596" s="89"/>
      <c r="M1596" s="89"/>
      <c r="N1596" s="89"/>
      <c r="O1596" s="89"/>
      <c r="P1596" s="89"/>
      <c r="Q1596" s="89"/>
      <c r="R1596" s="89"/>
      <c r="S1596" s="89"/>
      <c r="T1596" s="89"/>
      <c r="U1596" s="89"/>
      <c r="V1596" s="89"/>
      <c r="W1596" s="89"/>
      <c r="X1596" s="89"/>
      <c r="Y1596" s="89"/>
      <c r="Z1596" s="89"/>
      <c r="AA1596" s="89"/>
      <c r="AB1596" s="89"/>
      <c r="AC1596" s="89"/>
      <c r="AD1596" s="89"/>
      <c r="AE1596" s="89"/>
      <c r="AF1596" s="89"/>
      <c r="AG1596" s="89"/>
      <c r="AH1596" s="89"/>
      <c r="AI1596" s="71"/>
      <c r="AJ1596" s="71"/>
      <c r="AK1596" s="71"/>
      <c r="AL1596" s="26" t="str">
        <f t="shared" si="87"/>
        <v/>
      </c>
      <c r="AM1596" s="26" t="str">
        <f t="shared" si="88"/>
        <v/>
      </c>
      <c r="AN1596" s="24" t="str">
        <f t="shared" si="89"/>
        <v/>
      </c>
    </row>
    <row r="1597" spans="1:40">
      <c r="A1597" s="80">
        <v>1596</v>
      </c>
      <c r="B1597" s="92"/>
      <c r="C1597" s="89"/>
      <c r="D1597" s="89"/>
      <c r="E1597" s="89"/>
      <c r="F1597" s="89"/>
      <c r="G1597" s="89"/>
      <c r="H1597" s="89"/>
      <c r="I1597" s="89"/>
      <c r="J1597" s="89"/>
      <c r="K1597" s="89"/>
      <c r="L1597" s="89"/>
      <c r="M1597" s="89"/>
      <c r="N1597" s="89"/>
      <c r="O1597" s="89"/>
      <c r="P1597" s="89"/>
      <c r="Q1597" s="89"/>
      <c r="R1597" s="89"/>
      <c r="S1597" s="89"/>
      <c r="T1597" s="89"/>
      <c r="U1597" s="89"/>
      <c r="V1597" s="89"/>
      <c r="W1597" s="89"/>
      <c r="X1597" s="89"/>
      <c r="Y1597" s="89"/>
      <c r="Z1597" s="89"/>
      <c r="AA1597" s="89"/>
      <c r="AB1597" s="89"/>
      <c r="AC1597" s="89"/>
      <c r="AD1597" s="89"/>
      <c r="AE1597" s="89"/>
      <c r="AF1597" s="89"/>
      <c r="AG1597" s="89"/>
      <c r="AH1597" s="89"/>
      <c r="AI1597" s="71"/>
      <c r="AJ1597" s="71"/>
      <c r="AK1597" s="71"/>
      <c r="AL1597" s="26" t="str">
        <f t="shared" si="87"/>
        <v/>
      </c>
      <c r="AM1597" s="26" t="str">
        <f t="shared" si="88"/>
        <v/>
      </c>
      <c r="AN1597" s="24" t="str">
        <f t="shared" si="89"/>
        <v/>
      </c>
    </row>
    <row r="1598" spans="1:40">
      <c r="A1598" s="80">
        <v>1597</v>
      </c>
      <c r="B1598" s="92"/>
      <c r="C1598" s="89"/>
      <c r="D1598" s="89"/>
      <c r="E1598" s="89"/>
      <c r="F1598" s="89"/>
      <c r="G1598" s="89"/>
      <c r="H1598" s="89"/>
      <c r="I1598" s="89"/>
      <c r="J1598" s="89"/>
      <c r="K1598" s="89"/>
      <c r="L1598" s="89"/>
      <c r="M1598" s="89"/>
      <c r="N1598" s="89"/>
      <c r="O1598" s="89"/>
      <c r="P1598" s="89"/>
      <c r="Q1598" s="89"/>
      <c r="R1598" s="89"/>
      <c r="S1598" s="89"/>
      <c r="T1598" s="89"/>
      <c r="U1598" s="89"/>
      <c r="V1598" s="89"/>
      <c r="W1598" s="89"/>
      <c r="X1598" s="89"/>
      <c r="Y1598" s="89"/>
      <c r="Z1598" s="89"/>
      <c r="AA1598" s="89"/>
      <c r="AB1598" s="89"/>
      <c r="AC1598" s="89"/>
      <c r="AD1598" s="89"/>
      <c r="AE1598" s="89"/>
      <c r="AF1598" s="89"/>
      <c r="AG1598" s="89"/>
      <c r="AH1598" s="89"/>
      <c r="AI1598" s="71"/>
      <c r="AJ1598" s="71"/>
      <c r="AK1598" s="71"/>
      <c r="AL1598" s="26" t="str">
        <f t="shared" si="87"/>
        <v/>
      </c>
      <c r="AM1598" s="26" t="str">
        <f t="shared" si="88"/>
        <v/>
      </c>
      <c r="AN1598" s="24" t="str">
        <f t="shared" si="89"/>
        <v/>
      </c>
    </row>
    <row r="1599" spans="1:40">
      <c r="A1599" s="80">
        <v>1598</v>
      </c>
      <c r="B1599" s="92"/>
      <c r="C1599" s="89"/>
      <c r="D1599" s="89"/>
      <c r="E1599" s="89"/>
      <c r="F1599" s="89"/>
      <c r="G1599" s="89"/>
      <c r="H1599" s="89"/>
      <c r="I1599" s="89"/>
      <c r="J1599" s="89"/>
      <c r="K1599" s="89"/>
      <c r="L1599" s="89"/>
      <c r="M1599" s="89"/>
      <c r="N1599" s="89"/>
      <c r="O1599" s="89"/>
      <c r="P1599" s="89"/>
      <c r="Q1599" s="89"/>
      <c r="R1599" s="89"/>
      <c r="S1599" s="89"/>
      <c r="T1599" s="89"/>
      <c r="U1599" s="89"/>
      <c r="V1599" s="89"/>
      <c r="W1599" s="89"/>
      <c r="X1599" s="89"/>
      <c r="Y1599" s="89"/>
      <c r="Z1599" s="89"/>
      <c r="AA1599" s="89"/>
      <c r="AB1599" s="89"/>
      <c r="AC1599" s="89"/>
      <c r="AD1599" s="89"/>
      <c r="AE1599" s="89"/>
      <c r="AF1599" s="89"/>
      <c r="AG1599" s="89"/>
      <c r="AH1599" s="89"/>
      <c r="AI1599" s="71"/>
      <c r="AJ1599" s="71"/>
      <c r="AK1599" s="71"/>
      <c r="AL1599" s="26" t="str">
        <f t="shared" si="87"/>
        <v/>
      </c>
      <c r="AM1599" s="26" t="str">
        <f t="shared" si="88"/>
        <v/>
      </c>
      <c r="AN1599" s="24" t="str">
        <f t="shared" si="89"/>
        <v/>
      </c>
    </row>
    <row r="1600" spans="1:40">
      <c r="A1600" s="80">
        <v>1599</v>
      </c>
      <c r="B1600" s="92"/>
      <c r="C1600" s="89"/>
      <c r="D1600" s="89"/>
      <c r="E1600" s="89"/>
      <c r="F1600" s="89"/>
      <c r="G1600" s="89"/>
      <c r="H1600" s="89"/>
      <c r="I1600" s="89"/>
      <c r="J1600" s="89"/>
      <c r="K1600" s="89"/>
      <c r="L1600" s="89"/>
      <c r="M1600" s="89"/>
      <c r="N1600" s="89"/>
      <c r="O1600" s="89"/>
      <c r="P1600" s="89"/>
      <c r="Q1600" s="89"/>
      <c r="R1600" s="89"/>
      <c r="S1600" s="89"/>
      <c r="T1600" s="89"/>
      <c r="U1600" s="89"/>
      <c r="V1600" s="89"/>
      <c r="W1600" s="89"/>
      <c r="X1600" s="89"/>
      <c r="Y1600" s="89"/>
      <c r="Z1600" s="89"/>
      <c r="AA1600" s="89"/>
      <c r="AB1600" s="89"/>
      <c r="AC1600" s="89"/>
      <c r="AD1600" s="89"/>
      <c r="AE1600" s="89"/>
      <c r="AF1600" s="89"/>
      <c r="AG1600" s="89"/>
      <c r="AH1600" s="89"/>
      <c r="AI1600" s="71"/>
      <c r="AJ1600" s="71"/>
      <c r="AK1600" s="71"/>
      <c r="AL1600" s="26" t="str">
        <f t="shared" si="87"/>
        <v/>
      </c>
      <c r="AM1600" s="26" t="str">
        <f t="shared" si="88"/>
        <v/>
      </c>
      <c r="AN1600" s="24" t="str">
        <f t="shared" si="89"/>
        <v/>
      </c>
    </row>
    <row r="1601" spans="1:40">
      <c r="A1601" s="80">
        <v>1600</v>
      </c>
      <c r="B1601" s="71"/>
      <c r="C1601" s="89"/>
      <c r="D1601" s="89"/>
      <c r="E1601" s="89"/>
      <c r="F1601" s="89"/>
      <c r="G1601" s="89"/>
      <c r="H1601" s="89"/>
      <c r="I1601" s="89"/>
      <c r="J1601" s="89"/>
      <c r="K1601" s="89"/>
      <c r="L1601" s="89"/>
      <c r="M1601" s="89"/>
      <c r="N1601" s="89"/>
      <c r="O1601" s="89"/>
      <c r="P1601" s="89"/>
      <c r="Q1601" s="89"/>
      <c r="R1601" s="89"/>
      <c r="S1601" s="89"/>
      <c r="T1601" s="89"/>
      <c r="U1601" s="89"/>
      <c r="V1601" s="89"/>
      <c r="W1601" s="89"/>
      <c r="X1601" s="89"/>
      <c r="Y1601" s="89"/>
      <c r="Z1601" s="89"/>
      <c r="AA1601" s="89"/>
      <c r="AB1601" s="89"/>
      <c r="AC1601" s="89"/>
      <c r="AD1601" s="89"/>
      <c r="AE1601" s="89"/>
      <c r="AF1601" s="89"/>
      <c r="AG1601" s="89"/>
      <c r="AH1601" s="89"/>
      <c r="AI1601" s="71"/>
      <c r="AJ1601" s="71"/>
      <c r="AK1601" s="71"/>
      <c r="AL1601" s="26" t="str">
        <f t="shared" si="87"/>
        <v/>
      </c>
      <c r="AM1601" s="26" t="str">
        <f t="shared" si="88"/>
        <v/>
      </c>
      <c r="AN1601" s="24" t="str">
        <f t="shared" si="89"/>
        <v/>
      </c>
    </row>
    <row r="1602" spans="1:40">
      <c r="A1602" s="80">
        <v>1601</v>
      </c>
      <c r="B1602" s="89"/>
      <c r="C1602" s="89"/>
      <c r="D1602" s="89"/>
      <c r="E1602" s="89"/>
      <c r="F1602" s="89"/>
      <c r="G1602" s="89"/>
      <c r="H1602" s="89"/>
      <c r="I1602" s="89"/>
      <c r="J1602" s="89"/>
      <c r="K1602" s="89"/>
      <c r="L1602" s="89"/>
      <c r="M1602" s="89"/>
      <c r="N1602" s="89"/>
      <c r="O1602" s="89"/>
      <c r="P1602" s="89"/>
      <c r="Q1602" s="89"/>
      <c r="R1602" s="89"/>
      <c r="S1602" s="89"/>
      <c r="T1602" s="89"/>
      <c r="U1602" s="89"/>
      <c r="V1602" s="89"/>
      <c r="W1602" s="89"/>
      <c r="X1602" s="89"/>
      <c r="Y1602" s="89"/>
      <c r="Z1602" s="89"/>
      <c r="AA1602" s="89"/>
      <c r="AB1602" s="89"/>
      <c r="AC1602" s="89"/>
      <c r="AD1602" s="89"/>
      <c r="AE1602" s="89"/>
      <c r="AF1602" s="89"/>
      <c r="AG1602" s="89"/>
      <c r="AH1602" s="89"/>
      <c r="AI1602" s="71"/>
      <c r="AJ1602" s="71"/>
      <c r="AK1602" s="71"/>
      <c r="AL1602" s="26" t="str">
        <f t="shared" si="87"/>
        <v/>
      </c>
      <c r="AM1602" s="26" t="str">
        <f t="shared" si="88"/>
        <v/>
      </c>
      <c r="AN1602" s="24" t="str">
        <f t="shared" si="89"/>
        <v/>
      </c>
    </row>
    <row r="1603" spans="1:40">
      <c r="A1603" s="80">
        <v>1602</v>
      </c>
      <c r="B1603" s="71"/>
      <c r="C1603" s="89"/>
      <c r="D1603" s="89"/>
      <c r="E1603" s="89"/>
      <c r="F1603" s="89"/>
      <c r="G1603" s="89"/>
      <c r="H1603" s="89"/>
      <c r="I1603" s="89"/>
      <c r="J1603" s="89"/>
      <c r="K1603" s="89"/>
      <c r="L1603" s="89"/>
      <c r="M1603" s="89"/>
      <c r="N1603" s="89"/>
      <c r="O1603" s="89"/>
      <c r="P1603" s="89"/>
      <c r="Q1603" s="89"/>
      <c r="R1603" s="89"/>
      <c r="S1603" s="89"/>
      <c r="T1603" s="89"/>
      <c r="U1603" s="89"/>
      <c r="V1603" s="89"/>
      <c r="W1603" s="89"/>
      <c r="X1603" s="89"/>
      <c r="Y1603" s="89"/>
      <c r="Z1603" s="89"/>
      <c r="AA1603" s="89"/>
      <c r="AB1603" s="89"/>
      <c r="AC1603" s="89"/>
      <c r="AD1603" s="89"/>
      <c r="AE1603" s="89"/>
      <c r="AF1603" s="89"/>
      <c r="AG1603" s="89"/>
      <c r="AH1603" s="89"/>
      <c r="AI1603" s="71"/>
      <c r="AJ1603" s="71"/>
      <c r="AK1603" s="71"/>
      <c r="AL1603" s="26" t="str">
        <f t="shared" si="87"/>
        <v/>
      </c>
      <c r="AM1603" s="26" t="str">
        <f t="shared" si="88"/>
        <v/>
      </c>
      <c r="AN1603" s="24" t="str">
        <f t="shared" si="89"/>
        <v/>
      </c>
    </row>
    <row r="1604" spans="1:40">
      <c r="A1604" s="80">
        <v>1603</v>
      </c>
      <c r="B1604" s="89"/>
      <c r="C1604" s="89"/>
      <c r="D1604" s="89"/>
      <c r="E1604" s="89"/>
      <c r="F1604" s="89"/>
      <c r="G1604" s="89"/>
      <c r="H1604" s="89"/>
      <c r="I1604" s="89"/>
      <c r="J1604" s="89"/>
      <c r="K1604" s="89"/>
      <c r="L1604" s="89"/>
      <c r="M1604" s="89"/>
      <c r="N1604" s="89"/>
      <c r="O1604" s="89"/>
      <c r="P1604" s="89"/>
      <c r="Q1604" s="89"/>
      <c r="R1604" s="89"/>
      <c r="S1604" s="89"/>
      <c r="T1604" s="89"/>
      <c r="U1604" s="89"/>
      <c r="V1604" s="89"/>
      <c r="W1604" s="89"/>
      <c r="X1604" s="89"/>
      <c r="Y1604" s="89"/>
      <c r="Z1604" s="89"/>
      <c r="AA1604" s="89"/>
      <c r="AB1604" s="89"/>
      <c r="AC1604" s="89"/>
      <c r="AD1604" s="89"/>
      <c r="AE1604" s="89"/>
      <c r="AF1604" s="89"/>
      <c r="AG1604" s="89"/>
      <c r="AH1604" s="89"/>
      <c r="AI1604" s="71"/>
      <c r="AJ1604" s="71"/>
      <c r="AK1604" s="71"/>
      <c r="AL1604" s="26" t="str">
        <f t="shared" si="87"/>
        <v/>
      </c>
      <c r="AM1604" s="26" t="str">
        <f t="shared" si="88"/>
        <v/>
      </c>
      <c r="AN1604" s="24" t="str">
        <f t="shared" si="89"/>
        <v/>
      </c>
    </row>
    <row r="1605" spans="1:40">
      <c r="A1605" s="80">
        <v>1604</v>
      </c>
      <c r="B1605" s="71"/>
      <c r="C1605" s="89"/>
      <c r="D1605" s="89"/>
      <c r="E1605" s="89"/>
      <c r="F1605" s="89"/>
      <c r="G1605" s="89"/>
      <c r="H1605" s="89"/>
      <c r="I1605" s="89"/>
      <c r="J1605" s="89"/>
      <c r="K1605" s="89"/>
      <c r="L1605" s="89"/>
      <c r="M1605" s="89"/>
      <c r="N1605" s="89"/>
      <c r="O1605" s="89"/>
      <c r="P1605" s="89"/>
      <c r="Q1605" s="89"/>
      <c r="R1605" s="89"/>
      <c r="S1605" s="89"/>
      <c r="T1605" s="89"/>
      <c r="U1605" s="89"/>
      <c r="V1605" s="89"/>
      <c r="W1605" s="89"/>
      <c r="X1605" s="89"/>
      <c r="Y1605" s="89"/>
      <c r="Z1605" s="89"/>
      <c r="AA1605" s="89"/>
      <c r="AB1605" s="89"/>
      <c r="AC1605" s="89"/>
      <c r="AD1605" s="89"/>
      <c r="AE1605" s="89"/>
      <c r="AF1605" s="89"/>
      <c r="AG1605" s="89"/>
      <c r="AH1605" s="89"/>
      <c r="AI1605" s="71"/>
      <c r="AJ1605" s="71"/>
      <c r="AK1605" s="71"/>
      <c r="AL1605" s="26" t="str">
        <f t="shared" si="87"/>
        <v/>
      </c>
      <c r="AM1605" s="26" t="str">
        <f t="shared" si="88"/>
        <v/>
      </c>
      <c r="AN1605" s="24" t="str">
        <f t="shared" si="89"/>
        <v/>
      </c>
    </row>
    <row r="1606" spans="1:40">
      <c r="A1606" s="80">
        <v>1605</v>
      </c>
      <c r="B1606" s="89"/>
      <c r="C1606" s="89"/>
      <c r="D1606" s="89"/>
      <c r="E1606" s="89"/>
      <c r="F1606" s="89"/>
      <c r="G1606" s="89"/>
      <c r="H1606" s="89"/>
      <c r="I1606" s="89"/>
      <c r="J1606" s="89"/>
      <c r="K1606" s="89"/>
      <c r="L1606" s="89"/>
      <c r="M1606" s="89"/>
      <c r="N1606" s="89"/>
      <c r="O1606" s="89"/>
      <c r="P1606" s="89"/>
      <c r="Q1606" s="89"/>
      <c r="R1606" s="89"/>
      <c r="S1606" s="89"/>
      <c r="T1606" s="89"/>
      <c r="U1606" s="89"/>
      <c r="V1606" s="89"/>
      <c r="W1606" s="89"/>
      <c r="X1606" s="89"/>
      <c r="Y1606" s="89"/>
      <c r="Z1606" s="89"/>
      <c r="AA1606" s="89"/>
      <c r="AB1606" s="89"/>
      <c r="AC1606" s="89"/>
      <c r="AD1606" s="89"/>
      <c r="AE1606" s="89"/>
      <c r="AF1606" s="89"/>
      <c r="AG1606" s="89"/>
      <c r="AH1606" s="89"/>
      <c r="AI1606" s="71"/>
      <c r="AJ1606" s="71"/>
      <c r="AK1606" s="71"/>
      <c r="AL1606" s="26" t="str">
        <f t="shared" si="87"/>
        <v/>
      </c>
      <c r="AM1606" s="26" t="str">
        <f t="shared" si="88"/>
        <v/>
      </c>
      <c r="AN1606" s="24" t="str">
        <f t="shared" si="89"/>
        <v/>
      </c>
    </row>
    <row r="1607" spans="1:40">
      <c r="A1607" s="80">
        <v>1606</v>
      </c>
      <c r="B1607" s="71"/>
      <c r="C1607" s="89"/>
      <c r="D1607" s="89"/>
      <c r="E1607" s="89"/>
      <c r="F1607" s="89"/>
      <c r="G1607" s="89"/>
      <c r="H1607" s="89"/>
      <c r="I1607" s="89"/>
      <c r="J1607" s="89"/>
      <c r="K1607" s="89"/>
      <c r="L1607" s="89"/>
      <c r="M1607" s="89"/>
      <c r="N1607" s="89"/>
      <c r="O1607" s="89"/>
      <c r="P1607" s="89"/>
      <c r="Q1607" s="89"/>
      <c r="R1607" s="89"/>
      <c r="S1607" s="89"/>
      <c r="T1607" s="89"/>
      <c r="U1607" s="89"/>
      <c r="V1607" s="89"/>
      <c r="W1607" s="89"/>
      <c r="X1607" s="89"/>
      <c r="Y1607" s="89"/>
      <c r="Z1607" s="89"/>
      <c r="AA1607" s="89"/>
      <c r="AB1607" s="89"/>
      <c r="AC1607" s="89"/>
      <c r="AD1607" s="89"/>
      <c r="AE1607" s="89"/>
      <c r="AF1607" s="89"/>
      <c r="AG1607" s="89"/>
      <c r="AH1607" s="89"/>
      <c r="AI1607" s="71"/>
      <c r="AJ1607" s="71"/>
      <c r="AK1607" s="71"/>
      <c r="AL1607" s="26" t="str">
        <f t="shared" si="87"/>
        <v/>
      </c>
      <c r="AM1607" s="26" t="str">
        <f t="shared" si="88"/>
        <v/>
      </c>
      <c r="AN1607" s="24" t="str">
        <f t="shared" si="89"/>
        <v/>
      </c>
    </row>
    <row r="1608" spans="1:40">
      <c r="A1608" s="80">
        <v>1607</v>
      </c>
      <c r="B1608" s="89"/>
      <c r="C1608" s="89"/>
      <c r="D1608" s="89"/>
      <c r="E1608" s="89"/>
      <c r="F1608" s="89"/>
      <c r="G1608" s="89"/>
      <c r="H1608" s="89"/>
      <c r="I1608" s="89"/>
      <c r="J1608" s="89"/>
      <c r="K1608" s="89"/>
      <c r="L1608" s="89"/>
      <c r="M1608" s="89"/>
      <c r="N1608" s="89"/>
      <c r="O1608" s="89"/>
      <c r="P1608" s="89"/>
      <c r="Q1608" s="89"/>
      <c r="R1608" s="89"/>
      <c r="S1608" s="89"/>
      <c r="T1608" s="89"/>
      <c r="U1608" s="89"/>
      <c r="V1608" s="89"/>
      <c r="W1608" s="89"/>
      <c r="X1608" s="89"/>
      <c r="Y1608" s="89"/>
      <c r="Z1608" s="89"/>
      <c r="AA1608" s="89"/>
      <c r="AB1608" s="89"/>
      <c r="AC1608" s="89"/>
      <c r="AD1608" s="89"/>
      <c r="AE1608" s="89"/>
      <c r="AF1608" s="89"/>
      <c r="AG1608" s="89"/>
      <c r="AH1608" s="89"/>
      <c r="AI1608" s="71"/>
      <c r="AJ1608" s="71"/>
      <c r="AK1608" s="71"/>
      <c r="AL1608" s="26" t="str">
        <f t="shared" si="87"/>
        <v/>
      </c>
      <c r="AM1608" s="26" t="str">
        <f t="shared" si="88"/>
        <v/>
      </c>
      <c r="AN1608" s="24" t="str">
        <f t="shared" si="89"/>
        <v/>
      </c>
    </row>
    <row r="1609" spans="1:40">
      <c r="A1609" s="80">
        <v>1608</v>
      </c>
      <c r="B1609" s="71"/>
      <c r="C1609" s="89"/>
      <c r="D1609" s="89"/>
      <c r="E1609" s="89"/>
      <c r="F1609" s="89"/>
      <c r="G1609" s="89"/>
      <c r="H1609" s="89"/>
      <c r="I1609" s="89"/>
      <c r="J1609" s="89"/>
      <c r="K1609" s="89"/>
      <c r="L1609" s="89"/>
      <c r="M1609" s="89"/>
      <c r="N1609" s="89"/>
      <c r="O1609" s="89"/>
      <c r="P1609" s="89"/>
      <c r="Q1609" s="89"/>
      <c r="R1609" s="89"/>
      <c r="S1609" s="89"/>
      <c r="T1609" s="89"/>
      <c r="U1609" s="89"/>
      <c r="V1609" s="89"/>
      <c r="W1609" s="89"/>
      <c r="X1609" s="89"/>
      <c r="Y1609" s="89"/>
      <c r="Z1609" s="89"/>
      <c r="AA1609" s="89"/>
      <c r="AB1609" s="89"/>
      <c r="AC1609" s="89"/>
      <c r="AD1609" s="89"/>
      <c r="AE1609" s="89"/>
      <c r="AF1609" s="89"/>
      <c r="AG1609" s="89"/>
      <c r="AH1609" s="89"/>
      <c r="AI1609" s="71"/>
      <c r="AJ1609" s="71"/>
      <c r="AK1609" s="71"/>
      <c r="AL1609" s="26" t="str">
        <f t="shared" si="87"/>
        <v/>
      </c>
      <c r="AM1609" s="26" t="str">
        <f t="shared" si="88"/>
        <v/>
      </c>
      <c r="AN1609" s="24" t="str">
        <f t="shared" si="89"/>
        <v/>
      </c>
    </row>
    <row r="1610" spans="1:40">
      <c r="A1610" s="80">
        <v>1609</v>
      </c>
      <c r="B1610" s="89"/>
      <c r="C1610" s="89"/>
      <c r="D1610" s="89"/>
      <c r="E1610" s="89"/>
      <c r="F1610" s="89"/>
      <c r="G1610" s="89"/>
      <c r="H1610" s="89"/>
      <c r="I1610" s="89"/>
      <c r="J1610" s="89"/>
      <c r="K1610" s="89"/>
      <c r="L1610" s="89"/>
      <c r="M1610" s="89"/>
      <c r="N1610" s="89"/>
      <c r="O1610" s="89"/>
      <c r="P1610" s="89"/>
      <c r="Q1610" s="89"/>
      <c r="R1610" s="89"/>
      <c r="S1610" s="89"/>
      <c r="T1610" s="89"/>
      <c r="U1610" s="89"/>
      <c r="V1610" s="89"/>
      <c r="W1610" s="89"/>
      <c r="X1610" s="89"/>
      <c r="Y1610" s="89"/>
      <c r="Z1610" s="89"/>
      <c r="AA1610" s="89"/>
      <c r="AB1610" s="89"/>
      <c r="AC1610" s="89"/>
      <c r="AD1610" s="89"/>
      <c r="AE1610" s="89"/>
      <c r="AF1610" s="89"/>
      <c r="AG1610" s="89"/>
      <c r="AH1610" s="89"/>
      <c r="AI1610" s="71"/>
      <c r="AJ1610" s="71"/>
      <c r="AK1610" s="71"/>
      <c r="AL1610" s="26" t="str">
        <f t="shared" si="87"/>
        <v/>
      </c>
      <c r="AM1610" s="26" t="str">
        <f t="shared" si="88"/>
        <v/>
      </c>
      <c r="AN1610" s="24" t="str">
        <f t="shared" si="89"/>
        <v/>
      </c>
    </row>
    <row r="1611" spans="1:40">
      <c r="A1611" s="80">
        <v>1610</v>
      </c>
      <c r="B1611" s="71"/>
      <c r="C1611" s="89"/>
      <c r="D1611" s="89"/>
      <c r="E1611" s="89"/>
      <c r="F1611" s="89"/>
      <c r="G1611" s="89"/>
      <c r="H1611" s="89"/>
      <c r="I1611" s="89"/>
      <c r="J1611" s="89"/>
      <c r="K1611" s="89"/>
      <c r="L1611" s="89"/>
      <c r="M1611" s="89"/>
      <c r="N1611" s="89"/>
      <c r="O1611" s="89"/>
      <c r="P1611" s="89"/>
      <c r="Q1611" s="89"/>
      <c r="R1611" s="89"/>
      <c r="S1611" s="89"/>
      <c r="T1611" s="89"/>
      <c r="U1611" s="89"/>
      <c r="V1611" s="89"/>
      <c r="W1611" s="89"/>
      <c r="X1611" s="89"/>
      <c r="Y1611" s="89"/>
      <c r="Z1611" s="89"/>
      <c r="AA1611" s="89"/>
      <c r="AB1611" s="89"/>
      <c r="AC1611" s="89"/>
      <c r="AD1611" s="89"/>
      <c r="AE1611" s="89"/>
      <c r="AF1611" s="89"/>
      <c r="AG1611" s="89"/>
      <c r="AH1611" s="89"/>
      <c r="AI1611" s="71"/>
      <c r="AJ1611" s="71"/>
      <c r="AK1611" s="71"/>
      <c r="AL1611" s="26" t="str">
        <f t="shared" si="87"/>
        <v/>
      </c>
      <c r="AM1611" s="26" t="str">
        <f t="shared" si="88"/>
        <v/>
      </c>
      <c r="AN1611" s="24" t="str">
        <f t="shared" si="89"/>
        <v/>
      </c>
    </row>
    <row r="1612" spans="1:40">
      <c r="A1612" s="80">
        <v>1611</v>
      </c>
      <c r="B1612" s="92"/>
      <c r="C1612" s="89"/>
      <c r="D1612" s="89"/>
      <c r="E1612" s="89"/>
      <c r="F1612" s="89"/>
      <c r="G1612" s="89"/>
      <c r="H1612" s="89"/>
      <c r="I1612" s="89"/>
      <c r="J1612" s="89"/>
      <c r="K1612" s="89"/>
      <c r="L1612" s="89"/>
      <c r="M1612" s="89"/>
      <c r="N1612" s="89"/>
      <c r="O1612" s="89"/>
      <c r="P1612" s="89"/>
      <c r="Q1612" s="89"/>
      <c r="R1612" s="89"/>
      <c r="S1612" s="89"/>
      <c r="T1612" s="89"/>
      <c r="U1612" s="89"/>
      <c r="V1612" s="89"/>
      <c r="W1612" s="89"/>
      <c r="X1612" s="89"/>
      <c r="Y1612" s="89"/>
      <c r="Z1612" s="89"/>
      <c r="AA1612" s="89"/>
      <c r="AB1612" s="89"/>
      <c r="AC1612" s="89"/>
      <c r="AD1612" s="89"/>
      <c r="AE1612" s="89"/>
      <c r="AF1612" s="89"/>
      <c r="AG1612" s="89"/>
      <c r="AH1612" s="89"/>
      <c r="AI1612" s="71"/>
      <c r="AJ1612" s="71"/>
      <c r="AK1612" s="71"/>
      <c r="AL1612" s="26" t="str">
        <f t="shared" si="87"/>
        <v/>
      </c>
      <c r="AM1612" s="26" t="str">
        <f t="shared" si="88"/>
        <v/>
      </c>
      <c r="AN1612" s="24" t="str">
        <f t="shared" si="89"/>
        <v/>
      </c>
    </row>
    <row r="1613" spans="1:40">
      <c r="A1613" s="80">
        <v>1612</v>
      </c>
      <c r="B1613" s="92"/>
      <c r="C1613" s="89"/>
      <c r="D1613" s="89"/>
      <c r="E1613" s="89"/>
      <c r="F1613" s="89"/>
      <c r="G1613" s="89"/>
      <c r="H1613" s="89"/>
      <c r="I1613" s="89"/>
      <c r="J1613" s="89"/>
      <c r="K1613" s="89"/>
      <c r="L1613" s="89"/>
      <c r="M1613" s="89"/>
      <c r="N1613" s="89"/>
      <c r="O1613" s="89"/>
      <c r="P1613" s="89"/>
      <c r="Q1613" s="89"/>
      <c r="R1613" s="89"/>
      <c r="S1613" s="89"/>
      <c r="T1613" s="89"/>
      <c r="U1613" s="89"/>
      <c r="V1613" s="89"/>
      <c r="W1613" s="89"/>
      <c r="X1613" s="89"/>
      <c r="Y1613" s="89"/>
      <c r="Z1613" s="89"/>
      <c r="AA1613" s="89"/>
      <c r="AB1613" s="89"/>
      <c r="AC1613" s="89"/>
      <c r="AD1613" s="89"/>
      <c r="AE1613" s="89"/>
      <c r="AF1613" s="89"/>
      <c r="AG1613" s="89"/>
      <c r="AH1613" s="89"/>
      <c r="AI1613" s="71"/>
      <c r="AJ1613" s="71"/>
      <c r="AK1613" s="71"/>
      <c r="AL1613" s="26" t="str">
        <f t="shared" si="87"/>
        <v/>
      </c>
      <c r="AM1613" s="26" t="str">
        <f t="shared" si="88"/>
        <v/>
      </c>
      <c r="AN1613" s="24" t="str">
        <f t="shared" si="89"/>
        <v/>
      </c>
    </row>
    <row r="1614" spans="1:40">
      <c r="A1614" s="80">
        <v>1613</v>
      </c>
      <c r="B1614" s="92"/>
      <c r="C1614" s="89"/>
      <c r="D1614" s="89"/>
      <c r="E1614" s="89"/>
      <c r="F1614" s="89"/>
      <c r="G1614" s="89"/>
      <c r="H1614" s="89"/>
      <c r="I1614" s="89"/>
      <c r="J1614" s="89"/>
      <c r="K1614" s="89"/>
      <c r="L1614" s="89"/>
      <c r="M1614" s="89"/>
      <c r="N1614" s="89"/>
      <c r="O1614" s="89"/>
      <c r="P1614" s="89"/>
      <c r="Q1614" s="89"/>
      <c r="R1614" s="89"/>
      <c r="S1614" s="89"/>
      <c r="T1614" s="89"/>
      <c r="U1614" s="89"/>
      <c r="V1614" s="89"/>
      <c r="W1614" s="89"/>
      <c r="X1614" s="89"/>
      <c r="Y1614" s="89"/>
      <c r="Z1614" s="89"/>
      <c r="AA1614" s="89"/>
      <c r="AB1614" s="89"/>
      <c r="AC1614" s="89"/>
      <c r="AD1614" s="89"/>
      <c r="AE1614" s="89"/>
      <c r="AF1614" s="89"/>
      <c r="AG1614" s="89"/>
      <c r="AH1614" s="89"/>
      <c r="AI1614" s="71"/>
      <c r="AJ1614" s="71"/>
      <c r="AK1614" s="71"/>
      <c r="AL1614" s="26" t="str">
        <f t="shared" si="87"/>
        <v/>
      </c>
      <c r="AM1614" s="26" t="str">
        <f t="shared" si="88"/>
        <v/>
      </c>
      <c r="AN1614" s="24" t="str">
        <f t="shared" si="89"/>
        <v/>
      </c>
    </row>
    <row r="1615" spans="1:40">
      <c r="A1615" s="80">
        <v>1614</v>
      </c>
      <c r="B1615" s="92"/>
      <c r="C1615" s="89"/>
      <c r="D1615" s="89"/>
      <c r="E1615" s="89"/>
      <c r="F1615" s="89"/>
      <c r="G1615" s="89"/>
      <c r="H1615" s="89"/>
      <c r="I1615" s="89"/>
      <c r="J1615" s="89"/>
      <c r="K1615" s="89"/>
      <c r="L1615" s="89"/>
      <c r="M1615" s="89"/>
      <c r="N1615" s="89"/>
      <c r="O1615" s="89"/>
      <c r="P1615" s="89"/>
      <c r="Q1615" s="89"/>
      <c r="R1615" s="89"/>
      <c r="S1615" s="89"/>
      <c r="T1615" s="89"/>
      <c r="U1615" s="89"/>
      <c r="V1615" s="89"/>
      <c r="W1615" s="89"/>
      <c r="X1615" s="89"/>
      <c r="Y1615" s="89"/>
      <c r="Z1615" s="89"/>
      <c r="AA1615" s="89"/>
      <c r="AB1615" s="89"/>
      <c r="AC1615" s="89"/>
      <c r="AD1615" s="89"/>
      <c r="AE1615" s="89"/>
      <c r="AF1615" s="89"/>
      <c r="AG1615" s="89"/>
      <c r="AH1615" s="89"/>
      <c r="AI1615" s="71"/>
      <c r="AJ1615" s="71"/>
      <c r="AK1615" s="71"/>
      <c r="AL1615" s="26" t="str">
        <f t="shared" si="87"/>
        <v/>
      </c>
      <c r="AM1615" s="26" t="str">
        <f t="shared" si="88"/>
        <v/>
      </c>
      <c r="AN1615" s="24" t="str">
        <f t="shared" si="89"/>
        <v/>
      </c>
    </row>
    <row r="1616" spans="1:40">
      <c r="A1616" s="80">
        <v>1615</v>
      </c>
      <c r="B1616" s="92"/>
      <c r="C1616" s="89"/>
      <c r="D1616" s="89"/>
      <c r="E1616" s="89"/>
      <c r="F1616" s="89"/>
      <c r="G1616" s="89"/>
      <c r="H1616" s="89"/>
      <c r="I1616" s="89"/>
      <c r="J1616" s="89"/>
      <c r="K1616" s="89"/>
      <c r="L1616" s="89"/>
      <c r="M1616" s="89"/>
      <c r="N1616" s="89"/>
      <c r="O1616" s="89"/>
      <c r="P1616" s="89"/>
      <c r="Q1616" s="89"/>
      <c r="R1616" s="89"/>
      <c r="S1616" s="89"/>
      <c r="T1616" s="89"/>
      <c r="U1616" s="89"/>
      <c r="V1616" s="89"/>
      <c r="W1616" s="89"/>
      <c r="X1616" s="89"/>
      <c r="Y1616" s="89"/>
      <c r="Z1616" s="89"/>
      <c r="AA1616" s="89"/>
      <c r="AB1616" s="89"/>
      <c r="AC1616" s="89"/>
      <c r="AD1616" s="89"/>
      <c r="AE1616" s="89"/>
      <c r="AF1616" s="89"/>
      <c r="AG1616" s="89"/>
      <c r="AH1616" s="89"/>
      <c r="AI1616" s="71"/>
      <c r="AJ1616" s="71"/>
      <c r="AK1616" s="71"/>
      <c r="AL1616" s="26" t="str">
        <f t="shared" si="87"/>
        <v/>
      </c>
      <c r="AM1616" s="26" t="str">
        <f t="shared" si="88"/>
        <v/>
      </c>
      <c r="AN1616" s="24" t="str">
        <f t="shared" si="89"/>
        <v/>
      </c>
    </row>
    <row r="1617" spans="1:40">
      <c r="A1617" s="80">
        <v>1616</v>
      </c>
      <c r="B1617" s="92"/>
      <c r="C1617" s="89"/>
      <c r="D1617" s="89"/>
      <c r="E1617" s="89"/>
      <c r="F1617" s="89"/>
      <c r="G1617" s="89"/>
      <c r="H1617" s="89"/>
      <c r="I1617" s="89"/>
      <c r="J1617" s="89"/>
      <c r="K1617" s="89"/>
      <c r="L1617" s="89"/>
      <c r="M1617" s="89"/>
      <c r="N1617" s="89"/>
      <c r="O1617" s="89"/>
      <c r="P1617" s="89"/>
      <c r="Q1617" s="89"/>
      <c r="R1617" s="89"/>
      <c r="S1617" s="89"/>
      <c r="T1617" s="89"/>
      <c r="U1617" s="89"/>
      <c r="V1617" s="89"/>
      <c r="W1617" s="89"/>
      <c r="X1617" s="89"/>
      <c r="Y1617" s="89"/>
      <c r="Z1617" s="89"/>
      <c r="AA1617" s="89"/>
      <c r="AB1617" s="89"/>
      <c r="AC1617" s="89"/>
      <c r="AD1617" s="89"/>
      <c r="AE1617" s="89"/>
      <c r="AF1617" s="89"/>
      <c r="AG1617" s="89"/>
      <c r="AH1617" s="89"/>
      <c r="AI1617" s="71"/>
      <c r="AJ1617" s="71"/>
      <c r="AK1617" s="71"/>
      <c r="AL1617" s="26" t="str">
        <f t="shared" si="87"/>
        <v/>
      </c>
      <c r="AM1617" s="26" t="str">
        <f t="shared" si="88"/>
        <v/>
      </c>
      <c r="AN1617" s="24" t="str">
        <f t="shared" si="89"/>
        <v/>
      </c>
    </row>
    <row r="1618" spans="1:40">
      <c r="A1618" s="80">
        <v>1617</v>
      </c>
      <c r="B1618" s="92"/>
      <c r="C1618" s="89"/>
      <c r="D1618" s="89"/>
      <c r="E1618" s="89"/>
      <c r="F1618" s="89"/>
      <c r="G1618" s="89"/>
      <c r="H1618" s="89"/>
      <c r="I1618" s="89"/>
      <c r="J1618" s="89"/>
      <c r="K1618" s="89"/>
      <c r="L1618" s="89"/>
      <c r="M1618" s="89"/>
      <c r="N1618" s="89"/>
      <c r="O1618" s="89"/>
      <c r="P1618" s="89"/>
      <c r="Q1618" s="89"/>
      <c r="R1618" s="89"/>
      <c r="S1618" s="89"/>
      <c r="T1618" s="89"/>
      <c r="U1618" s="89"/>
      <c r="V1618" s="89"/>
      <c r="W1618" s="89"/>
      <c r="X1618" s="89"/>
      <c r="Y1618" s="89"/>
      <c r="Z1618" s="89"/>
      <c r="AA1618" s="89"/>
      <c r="AB1618" s="89"/>
      <c r="AC1618" s="89"/>
      <c r="AD1618" s="89"/>
      <c r="AE1618" s="89"/>
      <c r="AF1618" s="89"/>
      <c r="AG1618" s="89"/>
      <c r="AH1618" s="89"/>
      <c r="AI1618" s="71"/>
      <c r="AJ1618" s="71"/>
      <c r="AK1618" s="71"/>
      <c r="AL1618" s="26" t="str">
        <f t="shared" si="87"/>
        <v/>
      </c>
      <c r="AM1618" s="26" t="str">
        <f t="shared" si="88"/>
        <v/>
      </c>
      <c r="AN1618" s="24" t="str">
        <f t="shared" si="89"/>
        <v/>
      </c>
    </row>
    <row r="1619" spans="1:40">
      <c r="A1619" s="80">
        <v>1618</v>
      </c>
      <c r="B1619" s="92"/>
      <c r="C1619" s="89"/>
      <c r="D1619" s="89"/>
      <c r="E1619" s="89"/>
      <c r="F1619" s="89"/>
      <c r="G1619" s="89"/>
      <c r="H1619" s="89"/>
      <c r="I1619" s="89"/>
      <c r="J1619" s="89"/>
      <c r="K1619" s="89"/>
      <c r="L1619" s="89"/>
      <c r="M1619" s="89"/>
      <c r="N1619" s="89"/>
      <c r="O1619" s="89"/>
      <c r="P1619" s="89"/>
      <c r="Q1619" s="89"/>
      <c r="R1619" s="89"/>
      <c r="S1619" s="89"/>
      <c r="T1619" s="89"/>
      <c r="U1619" s="89"/>
      <c r="V1619" s="89"/>
      <c r="W1619" s="89"/>
      <c r="X1619" s="89"/>
      <c r="Y1619" s="89"/>
      <c r="Z1619" s="89"/>
      <c r="AA1619" s="89"/>
      <c r="AB1619" s="89"/>
      <c r="AC1619" s="89"/>
      <c r="AD1619" s="89"/>
      <c r="AE1619" s="89"/>
      <c r="AF1619" s="89"/>
      <c r="AG1619" s="89"/>
      <c r="AH1619" s="89"/>
      <c r="AI1619" s="71"/>
      <c r="AJ1619" s="71"/>
      <c r="AK1619" s="71"/>
      <c r="AL1619" s="26" t="str">
        <f t="shared" si="87"/>
        <v/>
      </c>
      <c r="AM1619" s="26" t="str">
        <f t="shared" si="88"/>
        <v/>
      </c>
      <c r="AN1619" s="24" t="str">
        <f t="shared" si="89"/>
        <v/>
      </c>
    </row>
    <row r="1620" spans="1:40">
      <c r="A1620" s="80">
        <v>1619</v>
      </c>
      <c r="B1620" s="92"/>
      <c r="C1620" s="89"/>
      <c r="D1620" s="89"/>
      <c r="E1620" s="89"/>
      <c r="F1620" s="89"/>
      <c r="G1620" s="89"/>
      <c r="H1620" s="89"/>
      <c r="I1620" s="89"/>
      <c r="J1620" s="89"/>
      <c r="K1620" s="89"/>
      <c r="L1620" s="89"/>
      <c r="M1620" s="89"/>
      <c r="N1620" s="89"/>
      <c r="O1620" s="89"/>
      <c r="P1620" s="89"/>
      <c r="Q1620" s="89"/>
      <c r="R1620" s="89"/>
      <c r="S1620" s="89"/>
      <c r="T1620" s="89"/>
      <c r="U1620" s="89"/>
      <c r="V1620" s="89"/>
      <c r="W1620" s="89"/>
      <c r="X1620" s="89"/>
      <c r="Y1620" s="89"/>
      <c r="Z1620" s="89"/>
      <c r="AA1620" s="89"/>
      <c r="AB1620" s="89"/>
      <c r="AC1620" s="89"/>
      <c r="AD1620" s="89"/>
      <c r="AE1620" s="89"/>
      <c r="AF1620" s="89"/>
      <c r="AG1620" s="89"/>
      <c r="AH1620" s="89"/>
      <c r="AI1620" s="71"/>
      <c r="AJ1620" s="71"/>
      <c r="AK1620" s="71"/>
      <c r="AL1620" s="26" t="str">
        <f t="shared" si="87"/>
        <v/>
      </c>
      <c r="AM1620" s="26" t="str">
        <f t="shared" si="88"/>
        <v/>
      </c>
      <c r="AN1620" s="24" t="str">
        <f t="shared" si="89"/>
        <v/>
      </c>
    </row>
    <row r="1621" spans="1:40">
      <c r="A1621" s="80">
        <v>1620</v>
      </c>
      <c r="B1621" s="92"/>
      <c r="C1621" s="89"/>
      <c r="D1621" s="89"/>
      <c r="E1621" s="89"/>
      <c r="F1621" s="89"/>
      <c r="G1621" s="89"/>
      <c r="H1621" s="89"/>
      <c r="I1621" s="89"/>
      <c r="J1621" s="89"/>
      <c r="K1621" s="89"/>
      <c r="L1621" s="89"/>
      <c r="M1621" s="89"/>
      <c r="N1621" s="89"/>
      <c r="O1621" s="89"/>
      <c r="P1621" s="89"/>
      <c r="Q1621" s="89"/>
      <c r="R1621" s="89"/>
      <c r="S1621" s="89"/>
      <c r="T1621" s="89"/>
      <c r="U1621" s="89"/>
      <c r="V1621" s="89"/>
      <c r="W1621" s="89"/>
      <c r="X1621" s="89"/>
      <c r="Y1621" s="89"/>
      <c r="Z1621" s="89"/>
      <c r="AA1621" s="89"/>
      <c r="AB1621" s="89"/>
      <c r="AC1621" s="89"/>
      <c r="AD1621" s="89"/>
      <c r="AE1621" s="89"/>
      <c r="AF1621" s="89"/>
      <c r="AG1621" s="89"/>
      <c r="AH1621" s="89"/>
      <c r="AI1621" s="71"/>
      <c r="AJ1621" s="71"/>
      <c r="AK1621" s="71"/>
      <c r="AL1621" s="26" t="str">
        <f t="shared" si="87"/>
        <v/>
      </c>
      <c r="AM1621" s="26" t="str">
        <f t="shared" si="88"/>
        <v/>
      </c>
      <c r="AN1621" s="24" t="str">
        <f t="shared" si="89"/>
        <v/>
      </c>
    </row>
    <row r="1622" spans="1:40">
      <c r="A1622" s="80">
        <v>1621</v>
      </c>
      <c r="B1622" s="92"/>
      <c r="C1622" s="89"/>
      <c r="D1622" s="89"/>
      <c r="E1622" s="89"/>
      <c r="F1622" s="89"/>
      <c r="G1622" s="89"/>
      <c r="H1622" s="89"/>
      <c r="I1622" s="89"/>
      <c r="J1622" s="89"/>
      <c r="K1622" s="89"/>
      <c r="L1622" s="89"/>
      <c r="M1622" s="89"/>
      <c r="N1622" s="89"/>
      <c r="O1622" s="89"/>
      <c r="P1622" s="89"/>
      <c r="Q1622" s="89"/>
      <c r="R1622" s="89"/>
      <c r="S1622" s="89"/>
      <c r="T1622" s="89"/>
      <c r="U1622" s="89"/>
      <c r="V1622" s="89"/>
      <c r="W1622" s="89"/>
      <c r="X1622" s="89"/>
      <c r="Y1622" s="89"/>
      <c r="Z1622" s="89"/>
      <c r="AA1622" s="89"/>
      <c r="AB1622" s="89"/>
      <c r="AC1622" s="89"/>
      <c r="AD1622" s="89"/>
      <c r="AE1622" s="89"/>
      <c r="AF1622" s="89"/>
      <c r="AG1622" s="89"/>
      <c r="AH1622" s="89"/>
      <c r="AI1622" s="71"/>
      <c r="AJ1622" s="71"/>
      <c r="AK1622" s="71"/>
      <c r="AL1622" s="26" t="str">
        <f t="shared" si="87"/>
        <v/>
      </c>
      <c r="AM1622" s="26" t="str">
        <f t="shared" si="88"/>
        <v/>
      </c>
      <c r="AN1622" s="24" t="str">
        <f t="shared" si="89"/>
        <v/>
      </c>
    </row>
    <row r="1623" spans="1:40">
      <c r="A1623" s="80">
        <v>1622</v>
      </c>
      <c r="B1623" s="92"/>
      <c r="C1623" s="89"/>
      <c r="D1623" s="89"/>
      <c r="E1623" s="89"/>
      <c r="F1623" s="89"/>
      <c r="G1623" s="89"/>
      <c r="H1623" s="89"/>
      <c r="I1623" s="89"/>
      <c r="J1623" s="89"/>
      <c r="K1623" s="89"/>
      <c r="L1623" s="89"/>
      <c r="M1623" s="89"/>
      <c r="N1623" s="89"/>
      <c r="O1623" s="89"/>
      <c r="P1623" s="89"/>
      <c r="Q1623" s="89"/>
      <c r="R1623" s="89"/>
      <c r="S1623" s="89"/>
      <c r="T1623" s="89"/>
      <c r="U1623" s="89"/>
      <c r="V1623" s="89"/>
      <c r="W1623" s="89"/>
      <c r="X1623" s="89"/>
      <c r="Y1623" s="89"/>
      <c r="Z1623" s="89"/>
      <c r="AA1623" s="89"/>
      <c r="AB1623" s="89"/>
      <c r="AC1623" s="89"/>
      <c r="AD1623" s="89"/>
      <c r="AE1623" s="89"/>
      <c r="AF1623" s="89"/>
      <c r="AG1623" s="89"/>
      <c r="AH1623" s="89"/>
      <c r="AI1623" s="71"/>
      <c r="AJ1623" s="71"/>
      <c r="AK1623" s="71"/>
      <c r="AL1623" s="26" t="str">
        <f t="shared" si="87"/>
        <v/>
      </c>
      <c r="AM1623" s="26" t="str">
        <f t="shared" si="88"/>
        <v/>
      </c>
      <c r="AN1623" s="24" t="str">
        <f t="shared" si="89"/>
        <v/>
      </c>
    </row>
    <row r="1624" spans="1:40">
      <c r="A1624" s="80">
        <v>1623</v>
      </c>
      <c r="B1624" s="92"/>
      <c r="C1624" s="89"/>
      <c r="D1624" s="89"/>
      <c r="E1624" s="89"/>
      <c r="F1624" s="89"/>
      <c r="G1624" s="89"/>
      <c r="H1624" s="89"/>
      <c r="I1624" s="89"/>
      <c r="J1624" s="89"/>
      <c r="K1624" s="89"/>
      <c r="L1624" s="89"/>
      <c r="M1624" s="89"/>
      <c r="N1624" s="89"/>
      <c r="O1624" s="89"/>
      <c r="P1624" s="89"/>
      <c r="Q1624" s="89"/>
      <c r="R1624" s="89"/>
      <c r="S1624" s="89"/>
      <c r="T1624" s="89"/>
      <c r="U1624" s="89"/>
      <c r="V1624" s="89"/>
      <c r="W1624" s="89"/>
      <c r="X1624" s="89"/>
      <c r="Y1624" s="89"/>
      <c r="Z1624" s="89"/>
      <c r="AA1624" s="89"/>
      <c r="AB1624" s="89"/>
      <c r="AC1624" s="89"/>
      <c r="AD1624" s="89"/>
      <c r="AE1624" s="89"/>
      <c r="AF1624" s="89"/>
      <c r="AG1624" s="89"/>
      <c r="AH1624" s="89"/>
      <c r="AI1624" s="71"/>
      <c r="AJ1624" s="71"/>
      <c r="AK1624" s="71"/>
      <c r="AL1624" s="26" t="str">
        <f t="shared" si="87"/>
        <v/>
      </c>
      <c r="AM1624" s="26" t="str">
        <f t="shared" si="88"/>
        <v/>
      </c>
      <c r="AN1624" s="24" t="str">
        <f t="shared" si="89"/>
        <v/>
      </c>
    </row>
    <row r="1625" spans="1:40">
      <c r="A1625" s="80">
        <v>1624</v>
      </c>
      <c r="B1625" s="92"/>
      <c r="C1625" s="89"/>
      <c r="D1625" s="89"/>
      <c r="E1625" s="89"/>
      <c r="F1625" s="89"/>
      <c r="G1625" s="89"/>
      <c r="H1625" s="89"/>
      <c r="I1625" s="89"/>
      <c r="J1625" s="89"/>
      <c r="K1625" s="89"/>
      <c r="L1625" s="89"/>
      <c r="M1625" s="89"/>
      <c r="N1625" s="89"/>
      <c r="O1625" s="89"/>
      <c r="P1625" s="89"/>
      <c r="Q1625" s="89"/>
      <c r="R1625" s="89"/>
      <c r="S1625" s="89"/>
      <c r="T1625" s="89"/>
      <c r="U1625" s="89"/>
      <c r="V1625" s="89"/>
      <c r="W1625" s="89"/>
      <c r="X1625" s="89"/>
      <c r="Y1625" s="89"/>
      <c r="Z1625" s="89"/>
      <c r="AA1625" s="89"/>
      <c r="AB1625" s="89"/>
      <c r="AC1625" s="89"/>
      <c r="AD1625" s="89"/>
      <c r="AE1625" s="89"/>
      <c r="AF1625" s="89"/>
      <c r="AG1625" s="89"/>
      <c r="AH1625" s="89"/>
      <c r="AI1625" s="71"/>
      <c r="AJ1625" s="71"/>
      <c r="AK1625" s="71"/>
      <c r="AL1625" s="26" t="str">
        <f t="shared" si="87"/>
        <v/>
      </c>
      <c r="AM1625" s="26" t="str">
        <f t="shared" si="88"/>
        <v/>
      </c>
      <c r="AN1625" s="24" t="str">
        <f t="shared" si="89"/>
        <v/>
      </c>
    </row>
    <row r="1626" spans="1:40">
      <c r="A1626" s="80">
        <v>1625</v>
      </c>
      <c r="B1626" s="92"/>
      <c r="C1626" s="89"/>
      <c r="D1626" s="89"/>
      <c r="E1626" s="89"/>
      <c r="F1626" s="89"/>
      <c r="G1626" s="89"/>
      <c r="H1626" s="89"/>
      <c r="I1626" s="89"/>
      <c r="J1626" s="89"/>
      <c r="K1626" s="89"/>
      <c r="L1626" s="89"/>
      <c r="M1626" s="89"/>
      <c r="N1626" s="89"/>
      <c r="O1626" s="89"/>
      <c r="P1626" s="89"/>
      <c r="Q1626" s="89"/>
      <c r="R1626" s="89"/>
      <c r="S1626" s="89"/>
      <c r="T1626" s="89"/>
      <c r="U1626" s="89"/>
      <c r="V1626" s="89"/>
      <c r="W1626" s="89"/>
      <c r="X1626" s="89"/>
      <c r="Y1626" s="89"/>
      <c r="Z1626" s="89"/>
      <c r="AA1626" s="89"/>
      <c r="AB1626" s="89"/>
      <c r="AC1626" s="89"/>
      <c r="AD1626" s="89"/>
      <c r="AE1626" s="89"/>
      <c r="AF1626" s="89"/>
      <c r="AG1626" s="89"/>
      <c r="AH1626" s="89"/>
      <c r="AI1626" s="71"/>
      <c r="AJ1626" s="71"/>
      <c r="AK1626" s="71"/>
      <c r="AL1626" s="26" t="str">
        <f t="shared" si="87"/>
        <v/>
      </c>
      <c r="AM1626" s="26" t="str">
        <f t="shared" si="88"/>
        <v/>
      </c>
      <c r="AN1626" s="24" t="str">
        <f t="shared" si="89"/>
        <v/>
      </c>
    </row>
    <row r="1627" spans="1:40">
      <c r="A1627" s="80">
        <v>1626</v>
      </c>
      <c r="B1627" s="92"/>
      <c r="C1627" s="89"/>
      <c r="D1627" s="89"/>
      <c r="E1627" s="89"/>
      <c r="F1627" s="89"/>
      <c r="G1627" s="89"/>
      <c r="H1627" s="89"/>
      <c r="I1627" s="89"/>
      <c r="J1627" s="89"/>
      <c r="K1627" s="89"/>
      <c r="L1627" s="89"/>
      <c r="M1627" s="89"/>
      <c r="N1627" s="89"/>
      <c r="O1627" s="89"/>
      <c r="P1627" s="89"/>
      <c r="Q1627" s="89"/>
      <c r="R1627" s="89"/>
      <c r="S1627" s="89"/>
      <c r="T1627" s="89"/>
      <c r="U1627" s="89"/>
      <c r="V1627" s="89"/>
      <c r="W1627" s="89"/>
      <c r="X1627" s="89"/>
      <c r="Y1627" s="89"/>
      <c r="Z1627" s="89"/>
      <c r="AA1627" s="89"/>
      <c r="AB1627" s="89"/>
      <c r="AC1627" s="89"/>
      <c r="AD1627" s="89"/>
      <c r="AE1627" s="89"/>
      <c r="AF1627" s="89"/>
      <c r="AG1627" s="89"/>
      <c r="AH1627" s="89"/>
      <c r="AI1627" s="71"/>
      <c r="AJ1627" s="71"/>
      <c r="AK1627" s="71"/>
      <c r="AL1627" s="26" t="str">
        <f t="shared" si="87"/>
        <v/>
      </c>
      <c r="AM1627" s="26" t="str">
        <f t="shared" si="88"/>
        <v/>
      </c>
      <c r="AN1627" s="24" t="str">
        <f t="shared" si="89"/>
        <v/>
      </c>
    </row>
    <row r="1628" spans="1:40">
      <c r="A1628" s="80">
        <v>1627</v>
      </c>
      <c r="B1628" s="92"/>
      <c r="C1628" s="89"/>
      <c r="D1628" s="89"/>
      <c r="E1628" s="89"/>
      <c r="F1628" s="89"/>
      <c r="G1628" s="89"/>
      <c r="H1628" s="89"/>
      <c r="I1628" s="89"/>
      <c r="J1628" s="89"/>
      <c r="K1628" s="89"/>
      <c r="L1628" s="89"/>
      <c r="M1628" s="89"/>
      <c r="N1628" s="89"/>
      <c r="O1628" s="89"/>
      <c r="P1628" s="89"/>
      <c r="Q1628" s="89"/>
      <c r="R1628" s="89"/>
      <c r="S1628" s="89"/>
      <c r="T1628" s="89"/>
      <c r="U1628" s="89"/>
      <c r="V1628" s="89"/>
      <c r="W1628" s="89"/>
      <c r="X1628" s="89"/>
      <c r="Y1628" s="89"/>
      <c r="Z1628" s="89"/>
      <c r="AA1628" s="89"/>
      <c r="AB1628" s="89"/>
      <c r="AC1628" s="89"/>
      <c r="AD1628" s="89"/>
      <c r="AE1628" s="89"/>
      <c r="AF1628" s="89"/>
      <c r="AG1628" s="89"/>
      <c r="AH1628" s="89"/>
      <c r="AI1628" s="71"/>
      <c r="AJ1628" s="71"/>
      <c r="AK1628" s="71"/>
      <c r="AL1628" s="26" t="str">
        <f t="shared" si="87"/>
        <v/>
      </c>
      <c r="AM1628" s="26" t="str">
        <f t="shared" si="88"/>
        <v/>
      </c>
      <c r="AN1628" s="24" t="str">
        <f t="shared" si="89"/>
        <v/>
      </c>
    </row>
    <row r="1629" spans="1:40">
      <c r="A1629" s="80">
        <v>1628</v>
      </c>
      <c r="B1629" s="92"/>
      <c r="C1629" s="89"/>
      <c r="D1629" s="71"/>
      <c r="E1629" s="71"/>
      <c r="F1629" s="71"/>
      <c r="G1629" s="71"/>
      <c r="H1629" s="71"/>
      <c r="I1629" s="71"/>
      <c r="J1629" s="71"/>
      <c r="K1629" s="71"/>
      <c r="L1629" s="89"/>
      <c r="M1629" s="89"/>
      <c r="N1629" s="71"/>
      <c r="O1629" s="71"/>
      <c r="P1629" s="71"/>
      <c r="Q1629" s="71"/>
      <c r="R1629" s="71"/>
      <c r="S1629" s="71"/>
      <c r="T1629" s="71"/>
      <c r="U1629" s="71"/>
      <c r="V1629" s="71"/>
      <c r="W1629" s="71"/>
      <c r="X1629" s="71"/>
      <c r="Y1629" s="71"/>
      <c r="Z1629" s="71"/>
      <c r="AA1629" s="71"/>
      <c r="AB1629" s="71"/>
      <c r="AC1629" s="71"/>
      <c r="AD1629" s="71"/>
      <c r="AE1629" s="71"/>
      <c r="AF1629" s="71"/>
      <c r="AG1629" s="71"/>
      <c r="AH1629" s="71"/>
      <c r="AI1629" s="71"/>
      <c r="AJ1629" s="71"/>
      <c r="AK1629" s="71"/>
      <c r="AL1629" s="26" t="str">
        <f t="shared" si="87"/>
        <v/>
      </c>
      <c r="AM1629" s="26" t="str">
        <f t="shared" si="88"/>
        <v/>
      </c>
      <c r="AN1629" s="24" t="str">
        <f t="shared" si="89"/>
        <v/>
      </c>
    </row>
    <row r="1630" spans="1:40">
      <c r="A1630" s="80">
        <v>1629</v>
      </c>
      <c r="B1630" s="92"/>
      <c r="C1630" s="89"/>
      <c r="D1630" s="71"/>
      <c r="E1630" s="71"/>
      <c r="F1630" s="71"/>
      <c r="G1630" s="71"/>
      <c r="H1630" s="71"/>
      <c r="I1630" s="71"/>
      <c r="J1630" s="71"/>
      <c r="K1630" s="71"/>
      <c r="L1630" s="89"/>
      <c r="M1630" s="89"/>
      <c r="N1630" s="71"/>
      <c r="O1630" s="71"/>
      <c r="P1630" s="71"/>
      <c r="Q1630" s="71"/>
      <c r="R1630" s="71"/>
      <c r="S1630" s="71"/>
      <c r="T1630" s="71"/>
      <c r="U1630" s="71"/>
      <c r="V1630" s="71"/>
      <c r="W1630" s="71"/>
      <c r="X1630" s="71"/>
      <c r="Y1630" s="71"/>
      <c r="Z1630" s="71"/>
      <c r="AA1630" s="71"/>
      <c r="AB1630" s="71"/>
      <c r="AC1630" s="71"/>
      <c r="AD1630" s="71"/>
      <c r="AE1630" s="71"/>
      <c r="AF1630" s="71"/>
      <c r="AG1630" s="71"/>
      <c r="AH1630" s="71"/>
      <c r="AI1630" s="71"/>
      <c r="AJ1630" s="71"/>
      <c r="AK1630" s="71"/>
      <c r="AL1630" s="26" t="str">
        <f t="shared" si="87"/>
        <v/>
      </c>
      <c r="AM1630" s="26" t="str">
        <f t="shared" si="88"/>
        <v/>
      </c>
      <c r="AN1630" s="24" t="str">
        <f t="shared" si="89"/>
        <v/>
      </c>
    </row>
    <row r="1631" spans="1:40">
      <c r="A1631" s="80">
        <v>1630</v>
      </c>
      <c r="B1631" s="92"/>
      <c r="C1631" s="89"/>
      <c r="D1631" s="89"/>
      <c r="E1631" s="89"/>
      <c r="F1631" s="89"/>
      <c r="G1631" s="89"/>
      <c r="H1631" s="89"/>
      <c r="I1631" s="89"/>
      <c r="J1631" s="89"/>
      <c r="K1631" s="89"/>
      <c r="L1631" s="89"/>
      <c r="M1631" s="89"/>
      <c r="N1631" s="89"/>
      <c r="O1631" s="89"/>
      <c r="P1631" s="89"/>
      <c r="Q1631" s="89"/>
      <c r="R1631" s="89"/>
      <c r="S1631" s="89"/>
      <c r="T1631" s="89"/>
      <c r="U1631" s="89"/>
      <c r="V1631" s="89"/>
      <c r="W1631" s="89"/>
      <c r="X1631" s="89"/>
      <c r="Y1631" s="89"/>
      <c r="Z1631" s="89"/>
      <c r="AA1631" s="89"/>
      <c r="AB1631" s="89"/>
      <c r="AC1631" s="89"/>
      <c r="AD1631" s="89"/>
      <c r="AE1631" s="89"/>
      <c r="AF1631" s="89"/>
      <c r="AG1631" s="89"/>
      <c r="AH1631" s="89"/>
      <c r="AI1631" s="71"/>
      <c r="AJ1631" s="71"/>
      <c r="AK1631" s="71"/>
      <c r="AL1631" s="26" t="str">
        <f t="shared" si="87"/>
        <v/>
      </c>
      <c r="AM1631" s="26" t="str">
        <f t="shared" si="88"/>
        <v/>
      </c>
      <c r="AN1631" s="24" t="str">
        <f t="shared" si="89"/>
        <v/>
      </c>
    </row>
    <row r="1632" spans="1:40">
      <c r="A1632" s="80">
        <v>1631</v>
      </c>
      <c r="B1632" s="92"/>
      <c r="C1632" s="89"/>
      <c r="D1632" s="89"/>
      <c r="E1632" s="89"/>
      <c r="F1632" s="89"/>
      <c r="G1632" s="89"/>
      <c r="H1632" s="89"/>
      <c r="I1632" s="89"/>
      <c r="J1632" s="89"/>
      <c r="K1632" s="89"/>
      <c r="L1632" s="89"/>
      <c r="M1632" s="89"/>
      <c r="N1632" s="89"/>
      <c r="O1632" s="89"/>
      <c r="P1632" s="89"/>
      <c r="Q1632" s="89"/>
      <c r="R1632" s="89"/>
      <c r="S1632" s="89"/>
      <c r="T1632" s="89"/>
      <c r="U1632" s="89"/>
      <c r="V1632" s="89"/>
      <c r="W1632" s="89"/>
      <c r="X1632" s="89"/>
      <c r="Y1632" s="89"/>
      <c r="Z1632" s="89"/>
      <c r="AA1632" s="89"/>
      <c r="AB1632" s="89"/>
      <c r="AC1632" s="89"/>
      <c r="AD1632" s="89"/>
      <c r="AE1632" s="89"/>
      <c r="AF1632" s="89"/>
      <c r="AG1632" s="89"/>
      <c r="AH1632" s="89"/>
      <c r="AI1632" s="71"/>
      <c r="AJ1632" s="71"/>
      <c r="AK1632" s="71"/>
      <c r="AL1632" s="26" t="str">
        <f t="shared" si="87"/>
        <v/>
      </c>
      <c r="AM1632" s="26" t="str">
        <f t="shared" si="88"/>
        <v/>
      </c>
      <c r="AN1632" s="24" t="str">
        <f t="shared" si="89"/>
        <v/>
      </c>
    </row>
    <row r="1633" spans="1:40">
      <c r="A1633" s="80">
        <v>1632</v>
      </c>
      <c r="B1633" s="92"/>
      <c r="C1633" s="89"/>
      <c r="D1633" s="89"/>
      <c r="E1633" s="89"/>
      <c r="F1633" s="89"/>
      <c r="G1633" s="89"/>
      <c r="H1633" s="89"/>
      <c r="I1633" s="89"/>
      <c r="J1633" s="89"/>
      <c r="K1633" s="89"/>
      <c r="L1633" s="89"/>
      <c r="M1633" s="89"/>
      <c r="N1633" s="89"/>
      <c r="O1633" s="89"/>
      <c r="P1633" s="89"/>
      <c r="Q1633" s="89"/>
      <c r="R1633" s="89"/>
      <c r="S1633" s="89"/>
      <c r="T1633" s="89"/>
      <c r="U1633" s="89"/>
      <c r="V1633" s="89"/>
      <c r="W1633" s="89"/>
      <c r="X1633" s="89"/>
      <c r="Y1633" s="89"/>
      <c r="Z1633" s="89"/>
      <c r="AA1633" s="89"/>
      <c r="AB1633" s="89"/>
      <c r="AC1633" s="89"/>
      <c r="AD1633" s="89"/>
      <c r="AE1633" s="89"/>
      <c r="AF1633" s="89"/>
      <c r="AG1633" s="89"/>
      <c r="AH1633" s="89"/>
      <c r="AI1633" s="71"/>
      <c r="AJ1633" s="71"/>
      <c r="AK1633" s="71"/>
      <c r="AL1633" s="26" t="str">
        <f t="shared" si="87"/>
        <v/>
      </c>
      <c r="AM1633" s="26" t="str">
        <f t="shared" si="88"/>
        <v/>
      </c>
      <c r="AN1633" s="24" t="str">
        <f t="shared" si="89"/>
        <v/>
      </c>
    </row>
    <row r="1634" spans="1:40">
      <c r="A1634" s="80">
        <v>1633</v>
      </c>
      <c r="B1634" s="92"/>
      <c r="C1634" s="89"/>
      <c r="D1634" s="89"/>
      <c r="E1634" s="89"/>
      <c r="F1634" s="89"/>
      <c r="G1634" s="89"/>
      <c r="H1634" s="89"/>
      <c r="I1634" s="89"/>
      <c r="J1634" s="89"/>
      <c r="K1634" s="89"/>
      <c r="L1634" s="89"/>
      <c r="M1634" s="89"/>
      <c r="N1634" s="89"/>
      <c r="O1634" s="89"/>
      <c r="P1634" s="89"/>
      <c r="Q1634" s="89"/>
      <c r="R1634" s="89"/>
      <c r="S1634" s="89"/>
      <c r="T1634" s="89"/>
      <c r="U1634" s="89"/>
      <c r="V1634" s="89"/>
      <c r="W1634" s="89"/>
      <c r="X1634" s="89"/>
      <c r="Y1634" s="89"/>
      <c r="Z1634" s="89"/>
      <c r="AA1634" s="89"/>
      <c r="AB1634" s="89"/>
      <c r="AC1634" s="89"/>
      <c r="AD1634" s="89"/>
      <c r="AE1634" s="89"/>
      <c r="AF1634" s="89"/>
      <c r="AG1634" s="89"/>
      <c r="AH1634" s="89"/>
      <c r="AI1634" s="71"/>
      <c r="AJ1634" s="71"/>
      <c r="AK1634" s="71"/>
      <c r="AL1634" s="26" t="str">
        <f t="shared" si="87"/>
        <v/>
      </c>
      <c r="AM1634" s="26" t="str">
        <f t="shared" si="88"/>
        <v/>
      </c>
      <c r="AN1634" s="24" t="str">
        <f t="shared" si="89"/>
        <v/>
      </c>
    </row>
    <row r="1635" spans="1:40">
      <c r="A1635" s="80">
        <v>1634</v>
      </c>
      <c r="B1635" s="92"/>
      <c r="C1635" s="89"/>
      <c r="D1635" s="89"/>
      <c r="E1635" s="89"/>
      <c r="F1635" s="89"/>
      <c r="G1635" s="89"/>
      <c r="H1635" s="89"/>
      <c r="I1635" s="89"/>
      <c r="J1635" s="89"/>
      <c r="K1635" s="89"/>
      <c r="L1635" s="89"/>
      <c r="M1635" s="89"/>
      <c r="N1635" s="89"/>
      <c r="O1635" s="89"/>
      <c r="P1635" s="89"/>
      <c r="Q1635" s="89"/>
      <c r="R1635" s="89"/>
      <c r="S1635" s="89"/>
      <c r="T1635" s="89"/>
      <c r="U1635" s="89"/>
      <c r="V1635" s="89"/>
      <c r="W1635" s="89"/>
      <c r="X1635" s="89"/>
      <c r="Y1635" s="89"/>
      <c r="Z1635" s="89"/>
      <c r="AA1635" s="89"/>
      <c r="AB1635" s="89"/>
      <c r="AC1635" s="89"/>
      <c r="AD1635" s="89"/>
      <c r="AE1635" s="89"/>
      <c r="AF1635" s="89"/>
      <c r="AG1635" s="89"/>
      <c r="AH1635" s="89"/>
      <c r="AI1635" s="71"/>
      <c r="AJ1635" s="71"/>
      <c r="AK1635" s="71"/>
      <c r="AL1635" s="26" t="str">
        <f t="shared" si="87"/>
        <v/>
      </c>
      <c r="AM1635" s="26" t="str">
        <f t="shared" si="88"/>
        <v/>
      </c>
      <c r="AN1635" s="24" t="str">
        <f t="shared" si="89"/>
        <v/>
      </c>
    </row>
    <row r="1636" spans="1:40">
      <c r="A1636" s="80">
        <v>1635</v>
      </c>
      <c r="B1636" s="92"/>
      <c r="C1636" s="89"/>
      <c r="D1636" s="89"/>
      <c r="E1636" s="89"/>
      <c r="F1636" s="89"/>
      <c r="G1636" s="89"/>
      <c r="H1636" s="89"/>
      <c r="I1636" s="89"/>
      <c r="J1636" s="89"/>
      <c r="K1636" s="89"/>
      <c r="L1636" s="89"/>
      <c r="M1636" s="89"/>
      <c r="N1636" s="89"/>
      <c r="O1636" s="89"/>
      <c r="P1636" s="89"/>
      <c r="Q1636" s="89"/>
      <c r="R1636" s="89"/>
      <c r="S1636" s="89"/>
      <c r="T1636" s="89"/>
      <c r="U1636" s="89"/>
      <c r="V1636" s="89"/>
      <c r="W1636" s="89"/>
      <c r="X1636" s="89"/>
      <c r="Y1636" s="89"/>
      <c r="Z1636" s="89"/>
      <c r="AA1636" s="89"/>
      <c r="AB1636" s="89"/>
      <c r="AC1636" s="89"/>
      <c r="AD1636" s="89"/>
      <c r="AE1636" s="89"/>
      <c r="AF1636" s="89"/>
      <c r="AG1636" s="89"/>
      <c r="AH1636" s="89"/>
      <c r="AI1636" s="71"/>
      <c r="AJ1636" s="71"/>
      <c r="AK1636" s="71"/>
      <c r="AL1636" s="26" t="str">
        <f t="shared" si="87"/>
        <v/>
      </c>
      <c r="AM1636" s="26" t="str">
        <f t="shared" si="88"/>
        <v/>
      </c>
      <c r="AN1636" s="24" t="str">
        <f t="shared" si="89"/>
        <v/>
      </c>
    </row>
    <row r="1637" spans="1:40">
      <c r="A1637" s="80">
        <v>1636</v>
      </c>
      <c r="B1637" s="71"/>
      <c r="C1637" s="89"/>
      <c r="D1637" s="89"/>
      <c r="E1637" s="89"/>
      <c r="F1637" s="89"/>
      <c r="G1637" s="89"/>
      <c r="H1637" s="89"/>
      <c r="I1637" s="89"/>
      <c r="J1637" s="89"/>
      <c r="K1637" s="89"/>
      <c r="L1637" s="89"/>
      <c r="M1637" s="89"/>
      <c r="N1637" s="89"/>
      <c r="O1637" s="89"/>
      <c r="P1637" s="89"/>
      <c r="Q1637" s="89"/>
      <c r="R1637" s="89"/>
      <c r="S1637" s="89"/>
      <c r="T1637" s="89"/>
      <c r="U1637" s="89"/>
      <c r="V1637" s="89"/>
      <c r="W1637" s="89"/>
      <c r="X1637" s="89"/>
      <c r="Y1637" s="89"/>
      <c r="Z1637" s="89"/>
      <c r="AA1637" s="89"/>
      <c r="AB1637" s="89"/>
      <c r="AC1637" s="89"/>
      <c r="AD1637" s="89"/>
      <c r="AE1637" s="89"/>
      <c r="AF1637" s="89"/>
      <c r="AG1637" s="89"/>
      <c r="AH1637" s="89"/>
      <c r="AI1637" s="71"/>
      <c r="AJ1637" s="71"/>
      <c r="AK1637" s="71"/>
      <c r="AL1637" s="26" t="str">
        <f t="shared" si="87"/>
        <v/>
      </c>
      <c r="AM1637" s="26" t="str">
        <f t="shared" si="88"/>
        <v/>
      </c>
      <c r="AN1637" s="24" t="str">
        <f t="shared" si="89"/>
        <v/>
      </c>
    </row>
    <row r="1638" spans="1:40">
      <c r="A1638" s="80">
        <v>1637</v>
      </c>
      <c r="B1638" s="89"/>
      <c r="C1638" s="89"/>
      <c r="D1638" s="89"/>
      <c r="E1638" s="89"/>
      <c r="F1638" s="89"/>
      <c r="G1638" s="89"/>
      <c r="H1638" s="89"/>
      <c r="I1638" s="89"/>
      <c r="J1638" s="89"/>
      <c r="K1638" s="89"/>
      <c r="L1638" s="89"/>
      <c r="M1638" s="89"/>
      <c r="N1638" s="89"/>
      <c r="O1638" s="89"/>
      <c r="P1638" s="89"/>
      <c r="Q1638" s="89"/>
      <c r="R1638" s="89"/>
      <c r="S1638" s="89"/>
      <c r="T1638" s="89"/>
      <c r="U1638" s="89"/>
      <c r="V1638" s="89"/>
      <c r="W1638" s="89"/>
      <c r="X1638" s="89"/>
      <c r="Y1638" s="89"/>
      <c r="Z1638" s="89"/>
      <c r="AA1638" s="89"/>
      <c r="AB1638" s="89"/>
      <c r="AC1638" s="89"/>
      <c r="AD1638" s="89"/>
      <c r="AE1638" s="89"/>
      <c r="AF1638" s="89"/>
      <c r="AG1638" s="89"/>
      <c r="AH1638" s="89"/>
      <c r="AI1638" s="71"/>
      <c r="AJ1638" s="71"/>
      <c r="AK1638" s="71"/>
      <c r="AL1638" s="26" t="str">
        <f t="shared" si="87"/>
        <v/>
      </c>
      <c r="AM1638" s="26" t="str">
        <f t="shared" si="88"/>
        <v/>
      </c>
      <c r="AN1638" s="24" t="str">
        <f t="shared" si="89"/>
        <v/>
      </c>
    </row>
    <row r="1639" spans="1:40">
      <c r="A1639" s="80">
        <v>1638</v>
      </c>
      <c r="B1639" s="71"/>
      <c r="C1639" s="89"/>
      <c r="D1639" s="89"/>
      <c r="E1639" s="89"/>
      <c r="F1639" s="89"/>
      <c r="G1639" s="89"/>
      <c r="H1639" s="89"/>
      <c r="I1639" s="89"/>
      <c r="J1639" s="89"/>
      <c r="K1639" s="89"/>
      <c r="L1639" s="89"/>
      <c r="M1639" s="89"/>
      <c r="N1639" s="89"/>
      <c r="O1639" s="89"/>
      <c r="P1639" s="89"/>
      <c r="Q1639" s="89"/>
      <c r="R1639" s="89"/>
      <c r="S1639" s="89"/>
      <c r="T1639" s="89"/>
      <c r="U1639" s="89"/>
      <c r="V1639" s="89"/>
      <c r="W1639" s="89"/>
      <c r="X1639" s="89"/>
      <c r="Y1639" s="89"/>
      <c r="Z1639" s="89"/>
      <c r="AA1639" s="89"/>
      <c r="AB1639" s="89"/>
      <c r="AC1639" s="89"/>
      <c r="AD1639" s="89"/>
      <c r="AE1639" s="89"/>
      <c r="AF1639" s="89"/>
      <c r="AG1639" s="89"/>
      <c r="AH1639" s="89"/>
      <c r="AI1639" s="71"/>
      <c r="AJ1639" s="71"/>
      <c r="AK1639" s="71"/>
      <c r="AL1639" s="26" t="str">
        <f t="shared" si="87"/>
        <v/>
      </c>
      <c r="AM1639" s="26" t="str">
        <f t="shared" si="88"/>
        <v/>
      </c>
      <c r="AN1639" s="24" t="str">
        <f t="shared" si="89"/>
        <v/>
      </c>
    </row>
    <row r="1640" spans="1:40">
      <c r="A1640" s="80">
        <v>1639</v>
      </c>
      <c r="B1640" s="89"/>
      <c r="C1640" s="89"/>
      <c r="D1640" s="89"/>
      <c r="E1640" s="89"/>
      <c r="F1640" s="89"/>
      <c r="G1640" s="89"/>
      <c r="H1640" s="89"/>
      <c r="I1640" s="89"/>
      <c r="J1640" s="89"/>
      <c r="K1640" s="89"/>
      <c r="L1640" s="89"/>
      <c r="M1640" s="89"/>
      <c r="N1640" s="89"/>
      <c r="O1640" s="89"/>
      <c r="P1640" s="89"/>
      <c r="Q1640" s="89"/>
      <c r="R1640" s="89"/>
      <c r="S1640" s="89"/>
      <c r="T1640" s="89"/>
      <c r="U1640" s="89"/>
      <c r="V1640" s="89"/>
      <c r="W1640" s="89"/>
      <c r="X1640" s="89"/>
      <c r="Y1640" s="89"/>
      <c r="Z1640" s="89"/>
      <c r="AA1640" s="89"/>
      <c r="AB1640" s="89"/>
      <c r="AC1640" s="89"/>
      <c r="AD1640" s="89"/>
      <c r="AE1640" s="89"/>
      <c r="AF1640" s="89"/>
      <c r="AG1640" s="89"/>
      <c r="AH1640" s="89"/>
      <c r="AI1640" s="71"/>
      <c r="AJ1640" s="71"/>
      <c r="AK1640" s="71"/>
      <c r="AL1640" s="26" t="str">
        <f t="shared" si="87"/>
        <v/>
      </c>
      <c r="AM1640" s="26" t="str">
        <f t="shared" si="88"/>
        <v/>
      </c>
      <c r="AN1640" s="24" t="str">
        <f t="shared" si="89"/>
        <v/>
      </c>
    </row>
    <row r="1641" spans="1:40">
      <c r="A1641" s="80">
        <v>1640</v>
      </c>
      <c r="B1641" s="71"/>
      <c r="C1641" s="89"/>
      <c r="D1641" s="89"/>
      <c r="E1641" s="89"/>
      <c r="F1641" s="89"/>
      <c r="G1641" s="89"/>
      <c r="H1641" s="89"/>
      <c r="I1641" s="89"/>
      <c r="J1641" s="89"/>
      <c r="K1641" s="89"/>
      <c r="L1641" s="89"/>
      <c r="M1641" s="89"/>
      <c r="N1641" s="89"/>
      <c r="O1641" s="89"/>
      <c r="P1641" s="89"/>
      <c r="Q1641" s="89"/>
      <c r="R1641" s="89"/>
      <c r="S1641" s="89"/>
      <c r="T1641" s="89"/>
      <c r="U1641" s="89"/>
      <c r="V1641" s="89"/>
      <c r="W1641" s="89"/>
      <c r="X1641" s="89"/>
      <c r="Y1641" s="89"/>
      <c r="Z1641" s="89"/>
      <c r="AA1641" s="89"/>
      <c r="AB1641" s="89"/>
      <c r="AC1641" s="89"/>
      <c r="AD1641" s="89"/>
      <c r="AE1641" s="89"/>
      <c r="AF1641" s="89"/>
      <c r="AG1641" s="89"/>
      <c r="AH1641" s="89"/>
      <c r="AI1641" s="71"/>
      <c r="AJ1641" s="71"/>
      <c r="AK1641" s="71"/>
      <c r="AL1641" s="26" t="str">
        <f t="shared" si="87"/>
        <v/>
      </c>
      <c r="AM1641" s="26" t="str">
        <f t="shared" si="88"/>
        <v/>
      </c>
      <c r="AN1641" s="24" t="str">
        <f t="shared" si="89"/>
        <v/>
      </c>
    </row>
    <row r="1642" spans="1:40">
      <c r="A1642" s="80">
        <v>1641</v>
      </c>
      <c r="B1642" s="89"/>
      <c r="C1642" s="89"/>
      <c r="D1642" s="89"/>
      <c r="E1642" s="89"/>
      <c r="F1642" s="89"/>
      <c r="G1642" s="89"/>
      <c r="H1642" s="89"/>
      <c r="I1642" s="89"/>
      <c r="J1642" s="89"/>
      <c r="K1642" s="89"/>
      <c r="L1642" s="89"/>
      <c r="M1642" s="89"/>
      <c r="N1642" s="89"/>
      <c r="O1642" s="89"/>
      <c r="P1642" s="89"/>
      <c r="Q1642" s="89"/>
      <c r="R1642" s="89"/>
      <c r="S1642" s="89"/>
      <c r="T1642" s="89"/>
      <c r="U1642" s="89"/>
      <c r="V1642" s="89"/>
      <c r="W1642" s="89"/>
      <c r="X1642" s="89"/>
      <c r="Y1642" s="89"/>
      <c r="Z1642" s="89"/>
      <c r="AA1642" s="89"/>
      <c r="AB1642" s="89"/>
      <c r="AC1642" s="89"/>
      <c r="AD1642" s="89"/>
      <c r="AE1642" s="89"/>
      <c r="AF1642" s="89"/>
      <c r="AG1642" s="89"/>
      <c r="AH1642" s="89"/>
      <c r="AI1642" s="71"/>
      <c r="AJ1642" s="71"/>
      <c r="AK1642" s="71"/>
      <c r="AL1642" s="26" t="str">
        <f t="shared" si="87"/>
        <v/>
      </c>
      <c r="AM1642" s="26" t="str">
        <f t="shared" si="88"/>
        <v/>
      </c>
      <c r="AN1642" s="24" t="str">
        <f t="shared" si="89"/>
        <v/>
      </c>
    </row>
    <row r="1643" spans="1:40">
      <c r="A1643" s="80">
        <v>1642</v>
      </c>
      <c r="B1643" s="71"/>
      <c r="C1643" s="89"/>
      <c r="D1643" s="89"/>
      <c r="E1643" s="89"/>
      <c r="F1643" s="89"/>
      <c r="G1643" s="89"/>
      <c r="H1643" s="89"/>
      <c r="I1643" s="89"/>
      <c r="J1643" s="89"/>
      <c r="K1643" s="89"/>
      <c r="L1643" s="89"/>
      <c r="M1643" s="89"/>
      <c r="N1643" s="89"/>
      <c r="O1643" s="89"/>
      <c r="P1643" s="89"/>
      <c r="Q1643" s="89"/>
      <c r="R1643" s="89"/>
      <c r="S1643" s="89"/>
      <c r="T1643" s="89"/>
      <c r="U1643" s="89"/>
      <c r="V1643" s="89"/>
      <c r="W1643" s="89"/>
      <c r="X1643" s="89"/>
      <c r="Y1643" s="89"/>
      <c r="Z1643" s="89"/>
      <c r="AA1643" s="89"/>
      <c r="AB1643" s="89"/>
      <c r="AC1643" s="89"/>
      <c r="AD1643" s="89"/>
      <c r="AE1643" s="89"/>
      <c r="AF1643" s="89"/>
      <c r="AG1643" s="89"/>
      <c r="AH1643" s="89"/>
      <c r="AI1643" s="71"/>
      <c r="AJ1643" s="71"/>
      <c r="AK1643" s="71"/>
      <c r="AL1643" s="26" t="str">
        <f t="shared" si="87"/>
        <v/>
      </c>
      <c r="AM1643" s="26" t="str">
        <f t="shared" si="88"/>
        <v/>
      </c>
      <c r="AN1643" s="24" t="str">
        <f t="shared" si="89"/>
        <v/>
      </c>
    </row>
    <row r="1644" spans="1:40">
      <c r="A1644" s="80">
        <v>1643</v>
      </c>
      <c r="B1644" s="89"/>
      <c r="C1644" s="89"/>
      <c r="D1644" s="89"/>
      <c r="E1644" s="89"/>
      <c r="F1644" s="89"/>
      <c r="G1644" s="89"/>
      <c r="H1644" s="89"/>
      <c r="I1644" s="89"/>
      <c r="J1644" s="89"/>
      <c r="K1644" s="89"/>
      <c r="L1644" s="89"/>
      <c r="M1644" s="89"/>
      <c r="N1644" s="89"/>
      <c r="O1644" s="89"/>
      <c r="P1644" s="89"/>
      <c r="Q1644" s="89"/>
      <c r="R1644" s="89"/>
      <c r="S1644" s="89"/>
      <c r="T1644" s="89"/>
      <c r="U1644" s="89"/>
      <c r="V1644" s="89"/>
      <c r="W1644" s="89"/>
      <c r="X1644" s="89"/>
      <c r="Y1644" s="89"/>
      <c r="Z1644" s="89"/>
      <c r="AA1644" s="89"/>
      <c r="AB1644" s="89"/>
      <c r="AC1644" s="89"/>
      <c r="AD1644" s="89"/>
      <c r="AE1644" s="89"/>
      <c r="AF1644" s="89"/>
      <c r="AG1644" s="89"/>
      <c r="AH1644" s="89"/>
      <c r="AI1644" s="71"/>
      <c r="AJ1644" s="71"/>
      <c r="AK1644" s="71"/>
      <c r="AL1644" s="26" t="str">
        <f t="shared" si="87"/>
        <v/>
      </c>
      <c r="AM1644" s="26" t="str">
        <f t="shared" si="88"/>
        <v/>
      </c>
      <c r="AN1644" s="24" t="str">
        <f t="shared" si="89"/>
        <v/>
      </c>
    </row>
    <row r="1645" spans="1:40">
      <c r="A1645" s="80">
        <v>1644</v>
      </c>
      <c r="B1645" s="71"/>
      <c r="C1645" s="89"/>
      <c r="D1645" s="89"/>
      <c r="E1645" s="89"/>
      <c r="F1645" s="89"/>
      <c r="G1645" s="89"/>
      <c r="H1645" s="89"/>
      <c r="I1645" s="89"/>
      <c r="J1645" s="89"/>
      <c r="K1645" s="89"/>
      <c r="L1645" s="89"/>
      <c r="M1645" s="89"/>
      <c r="N1645" s="89"/>
      <c r="O1645" s="89"/>
      <c r="P1645" s="89"/>
      <c r="Q1645" s="89"/>
      <c r="R1645" s="89"/>
      <c r="S1645" s="89"/>
      <c r="T1645" s="89"/>
      <c r="U1645" s="89"/>
      <c r="V1645" s="89"/>
      <c r="W1645" s="89"/>
      <c r="X1645" s="89"/>
      <c r="Y1645" s="89"/>
      <c r="Z1645" s="89"/>
      <c r="AA1645" s="89"/>
      <c r="AB1645" s="89"/>
      <c r="AC1645" s="89"/>
      <c r="AD1645" s="89"/>
      <c r="AE1645" s="89"/>
      <c r="AF1645" s="89"/>
      <c r="AG1645" s="89"/>
      <c r="AH1645" s="89"/>
      <c r="AI1645" s="71"/>
      <c r="AJ1645" s="71"/>
      <c r="AK1645" s="71"/>
      <c r="AL1645" s="26" t="str">
        <f t="shared" si="87"/>
        <v/>
      </c>
      <c r="AM1645" s="26" t="str">
        <f t="shared" si="88"/>
        <v/>
      </c>
      <c r="AN1645" s="24" t="str">
        <f t="shared" si="89"/>
        <v/>
      </c>
    </row>
    <row r="1646" spans="1:40">
      <c r="A1646" s="80">
        <v>1645</v>
      </c>
      <c r="B1646" s="89"/>
      <c r="C1646" s="89"/>
      <c r="D1646" s="89"/>
      <c r="E1646" s="89"/>
      <c r="F1646" s="89"/>
      <c r="G1646" s="89"/>
      <c r="H1646" s="89"/>
      <c r="I1646" s="89"/>
      <c r="J1646" s="89"/>
      <c r="K1646" s="89"/>
      <c r="L1646" s="89"/>
      <c r="M1646" s="89"/>
      <c r="N1646" s="89"/>
      <c r="O1646" s="89"/>
      <c r="P1646" s="89"/>
      <c r="Q1646" s="89"/>
      <c r="R1646" s="89"/>
      <c r="S1646" s="89"/>
      <c r="T1646" s="89"/>
      <c r="U1646" s="89"/>
      <c r="V1646" s="89"/>
      <c r="W1646" s="89"/>
      <c r="X1646" s="89"/>
      <c r="Y1646" s="89"/>
      <c r="Z1646" s="89"/>
      <c r="AA1646" s="89"/>
      <c r="AB1646" s="89"/>
      <c r="AC1646" s="89"/>
      <c r="AD1646" s="89"/>
      <c r="AE1646" s="89"/>
      <c r="AF1646" s="89"/>
      <c r="AG1646" s="89"/>
      <c r="AH1646" s="89"/>
      <c r="AI1646" s="71"/>
      <c r="AJ1646" s="71"/>
      <c r="AK1646" s="71"/>
      <c r="AL1646" s="26" t="str">
        <f t="shared" si="87"/>
        <v/>
      </c>
      <c r="AM1646" s="26" t="str">
        <f t="shared" si="88"/>
        <v/>
      </c>
      <c r="AN1646" s="24" t="str">
        <f t="shared" si="89"/>
        <v/>
      </c>
    </row>
    <row r="1647" spans="1:40">
      <c r="A1647" s="80">
        <v>1646</v>
      </c>
      <c r="B1647" s="71"/>
      <c r="C1647" s="89"/>
      <c r="D1647" s="89"/>
      <c r="E1647" s="89"/>
      <c r="F1647" s="89"/>
      <c r="G1647" s="89"/>
      <c r="H1647" s="89"/>
      <c r="I1647" s="89"/>
      <c r="J1647" s="89"/>
      <c r="K1647" s="89"/>
      <c r="L1647" s="89"/>
      <c r="M1647" s="89"/>
      <c r="N1647" s="89"/>
      <c r="O1647" s="89"/>
      <c r="P1647" s="89"/>
      <c r="Q1647" s="89"/>
      <c r="R1647" s="89"/>
      <c r="S1647" s="89"/>
      <c r="T1647" s="89"/>
      <c r="U1647" s="89"/>
      <c r="V1647" s="89"/>
      <c r="W1647" s="89"/>
      <c r="X1647" s="89"/>
      <c r="Y1647" s="89"/>
      <c r="Z1647" s="89"/>
      <c r="AA1647" s="89"/>
      <c r="AB1647" s="89"/>
      <c r="AC1647" s="89"/>
      <c r="AD1647" s="89"/>
      <c r="AE1647" s="89"/>
      <c r="AF1647" s="89"/>
      <c r="AG1647" s="89"/>
      <c r="AH1647" s="89"/>
      <c r="AI1647" s="71"/>
      <c r="AJ1647" s="71"/>
      <c r="AK1647" s="71"/>
      <c r="AL1647" s="26" t="str">
        <f t="shared" si="87"/>
        <v/>
      </c>
      <c r="AM1647" s="26" t="str">
        <f t="shared" si="88"/>
        <v/>
      </c>
      <c r="AN1647" s="24" t="str">
        <f t="shared" si="89"/>
        <v/>
      </c>
    </row>
    <row r="1648" spans="1:40">
      <c r="A1648" s="80">
        <v>1647</v>
      </c>
      <c r="B1648" s="89"/>
      <c r="C1648" s="89"/>
      <c r="D1648" s="89"/>
      <c r="E1648" s="89"/>
      <c r="F1648" s="89"/>
      <c r="G1648" s="89"/>
      <c r="H1648" s="89"/>
      <c r="I1648" s="89"/>
      <c r="J1648" s="89"/>
      <c r="K1648" s="89"/>
      <c r="L1648" s="89"/>
      <c r="M1648" s="89"/>
      <c r="N1648" s="89"/>
      <c r="O1648" s="89"/>
      <c r="P1648" s="89"/>
      <c r="Q1648" s="89"/>
      <c r="R1648" s="89"/>
      <c r="S1648" s="89"/>
      <c r="T1648" s="89"/>
      <c r="U1648" s="89"/>
      <c r="V1648" s="89"/>
      <c r="W1648" s="89"/>
      <c r="X1648" s="89"/>
      <c r="Y1648" s="89"/>
      <c r="Z1648" s="89"/>
      <c r="AA1648" s="89"/>
      <c r="AB1648" s="89"/>
      <c r="AC1648" s="89"/>
      <c r="AD1648" s="89"/>
      <c r="AE1648" s="89"/>
      <c r="AF1648" s="89"/>
      <c r="AG1648" s="89"/>
      <c r="AH1648" s="89"/>
      <c r="AI1648" s="71"/>
      <c r="AJ1648" s="71"/>
      <c r="AK1648" s="71"/>
      <c r="AL1648" s="26" t="str">
        <f t="shared" si="87"/>
        <v/>
      </c>
      <c r="AM1648" s="26" t="str">
        <f t="shared" si="88"/>
        <v/>
      </c>
      <c r="AN1648" s="24" t="str">
        <f t="shared" si="89"/>
        <v/>
      </c>
    </row>
    <row r="1649" spans="1:40">
      <c r="A1649" s="80">
        <v>1648</v>
      </c>
      <c r="B1649" s="71"/>
      <c r="C1649" s="89"/>
      <c r="D1649" s="89"/>
      <c r="E1649" s="89"/>
      <c r="F1649" s="89"/>
      <c r="G1649" s="89"/>
      <c r="H1649" s="89"/>
      <c r="I1649" s="89"/>
      <c r="J1649" s="89"/>
      <c r="K1649" s="89"/>
      <c r="L1649" s="89"/>
      <c r="M1649" s="89"/>
      <c r="N1649" s="89"/>
      <c r="O1649" s="89"/>
      <c r="P1649" s="89"/>
      <c r="Q1649" s="89"/>
      <c r="R1649" s="89"/>
      <c r="S1649" s="89"/>
      <c r="T1649" s="89"/>
      <c r="U1649" s="89"/>
      <c r="V1649" s="89"/>
      <c r="W1649" s="89"/>
      <c r="X1649" s="89"/>
      <c r="Y1649" s="89"/>
      <c r="Z1649" s="89"/>
      <c r="AA1649" s="89"/>
      <c r="AB1649" s="89"/>
      <c r="AC1649" s="89"/>
      <c r="AD1649" s="89"/>
      <c r="AE1649" s="89"/>
      <c r="AF1649" s="89"/>
      <c r="AG1649" s="89"/>
      <c r="AH1649" s="89"/>
      <c r="AI1649" s="71"/>
      <c r="AJ1649" s="71"/>
      <c r="AK1649" s="71"/>
      <c r="AL1649" s="26" t="str">
        <f t="shared" si="87"/>
        <v/>
      </c>
      <c r="AM1649" s="26" t="str">
        <f t="shared" si="88"/>
        <v/>
      </c>
      <c r="AN1649" s="24" t="str">
        <f t="shared" si="89"/>
        <v/>
      </c>
    </row>
    <row r="1650" spans="1:40">
      <c r="A1650" s="80">
        <v>1649</v>
      </c>
      <c r="B1650" s="89"/>
      <c r="C1650" s="89"/>
      <c r="D1650" s="89"/>
      <c r="E1650" s="89"/>
      <c r="F1650" s="89"/>
      <c r="G1650" s="89"/>
      <c r="H1650" s="89"/>
      <c r="I1650" s="89"/>
      <c r="J1650" s="89"/>
      <c r="K1650" s="89"/>
      <c r="L1650" s="89"/>
      <c r="M1650" s="89"/>
      <c r="N1650" s="89"/>
      <c r="O1650" s="89"/>
      <c r="P1650" s="89"/>
      <c r="Q1650" s="89"/>
      <c r="R1650" s="89"/>
      <c r="S1650" s="89"/>
      <c r="T1650" s="89"/>
      <c r="U1650" s="89"/>
      <c r="V1650" s="89"/>
      <c r="W1650" s="89"/>
      <c r="X1650" s="89"/>
      <c r="Y1650" s="89"/>
      <c r="Z1650" s="89"/>
      <c r="AA1650" s="89"/>
      <c r="AB1650" s="89"/>
      <c r="AC1650" s="89"/>
      <c r="AD1650" s="89"/>
      <c r="AE1650" s="89"/>
      <c r="AF1650" s="89"/>
      <c r="AG1650" s="89"/>
      <c r="AH1650" s="89"/>
      <c r="AI1650" s="71"/>
      <c r="AJ1650" s="71"/>
      <c r="AK1650" s="71"/>
      <c r="AL1650" s="26" t="str">
        <f t="shared" si="87"/>
        <v/>
      </c>
      <c r="AM1650" s="26" t="str">
        <f t="shared" si="88"/>
        <v/>
      </c>
      <c r="AN1650" s="24" t="str">
        <f t="shared" si="89"/>
        <v/>
      </c>
    </row>
    <row r="1651" spans="1:40">
      <c r="A1651" s="80">
        <v>1650</v>
      </c>
      <c r="B1651" s="71"/>
      <c r="C1651" s="89"/>
      <c r="D1651" s="89"/>
      <c r="E1651" s="89"/>
      <c r="F1651" s="89"/>
      <c r="G1651" s="89"/>
      <c r="H1651" s="89"/>
      <c r="I1651" s="89"/>
      <c r="J1651" s="89"/>
      <c r="K1651" s="89"/>
      <c r="L1651" s="89"/>
      <c r="M1651" s="89"/>
      <c r="N1651" s="89"/>
      <c r="O1651" s="89"/>
      <c r="P1651" s="89"/>
      <c r="Q1651" s="89"/>
      <c r="R1651" s="89"/>
      <c r="S1651" s="89"/>
      <c r="T1651" s="89"/>
      <c r="U1651" s="89"/>
      <c r="V1651" s="89"/>
      <c r="W1651" s="89"/>
      <c r="X1651" s="89"/>
      <c r="Y1651" s="89"/>
      <c r="Z1651" s="89"/>
      <c r="AA1651" s="89"/>
      <c r="AB1651" s="89"/>
      <c r="AC1651" s="89"/>
      <c r="AD1651" s="89"/>
      <c r="AE1651" s="89"/>
      <c r="AF1651" s="89"/>
      <c r="AG1651" s="89"/>
      <c r="AH1651" s="89"/>
      <c r="AI1651" s="71"/>
      <c r="AJ1651" s="71"/>
      <c r="AK1651" s="71"/>
      <c r="AL1651" s="26" t="str">
        <f t="shared" si="87"/>
        <v/>
      </c>
      <c r="AM1651" s="26" t="str">
        <f t="shared" si="88"/>
        <v/>
      </c>
      <c r="AN1651" s="24" t="str">
        <f t="shared" si="89"/>
        <v/>
      </c>
    </row>
    <row r="1652" spans="1:40">
      <c r="A1652" s="80">
        <v>1651</v>
      </c>
      <c r="B1652" s="89"/>
      <c r="C1652" s="89"/>
      <c r="D1652" s="89"/>
      <c r="E1652" s="89"/>
      <c r="F1652" s="89"/>
      <c r="G1652" s="89"/>
      <c r="H1652" s="89"/>
      <c r="I1652" s="89"/>
      <c r="J1652" s="89"/>
      <c r="K1652" s="89"/>
      <c r="L1652" s="89"/>
      <c r="M1652" s="89"/>
      <c r="N1652" s="89"/>
      <c r="O1652" s="89"/>
      <c r="P1652" s="89"/>
      <c r="Q1652" s="89"/>
      <c r="R1652" s="89"/>
      <c r="S1652" s="89"/>
      <c r="T1652" s="89"/>
      <c r="U1652" s="89"/>
      <c r="V1652" s="89"/>
      <c r="W1652" s="89"/>
      <c r="X1652" s="89"/>
      <c r="Y1652" s="89"/>
      <c r="Z1652" s="89"/>
      <c r="AA1652" s="89"/>
      <c r="AB1652" s="89"/>
      <c r="AC1652" s="89"/>
      <c r="AD1652" s="89"/>
      <c r="AE1652" s="89"/>
      <c r="AF1652" s="89"/>
      <c r="AG1652" s="89"/>
      <c r="AH1652" s="89"/>
      <c r="AI1652" s="71"/>
      <c r="AJ1652" s="71"/>
      <c r="AK1652" s="71"/>
      <c r="AL1652" s="26" t="str">
        <f t="shared" si="87"/>
        <v/>
      </c>
      <c r="AM1652" s="26" t="str">
        <f t="shared" si="88"/>
        <v/>
      </c>
      <c r="AN1652" s="24" t="str">
        <f t="shared" si="89"/>
        <v/>
      </c>
    </row>
    <row r="1653" spans="1:40">
      <c r="A1653" s="80">
        <v>1652</v>
      </c>
      <c r="B1653" s="71"/>
      <c r="C1653" s="89"/>
      <c r="D1653" s="89"/>
      <c r="E1653" s="89"/>
      <c r="F1653" s="89"/>
      <c r="G1653" s="89"/>
      <c r="H1653" s="89"/>
      <c r="I1653" s="89"/>
      <c r="J1653" s="89"/>
      <c r="K1653" s="89"/>
      <c r="L1653" s="89"/>
      <c r="M1653" s="89"/>
      <c r="N1653" s="89"/>
      <c r="O1653" s="89"/>
      <c r="P1653" s="89"/>
      <c r="Q1653" s="89"/>
      <c r="R1653" s="89"/>
      <c r="S1653" s="89"/>
      <c r="T1653" s="89"/>
      <c r="U1653" s="89"/>
      <c r="V1653" s="89"/>
      <c r="W1653" s="89"/>
      <c r="X1653" s="89"/>
      <c r="Y1653" s="89"/>
      <c r="Z1653" s="89"/>
      <c r="AA1653" s="89"/>
      <c r="AB1653" s="89"/>
      <c r="AC1653" s="89"/>
      <c r="AD1653" s="89"/>
      <c r="AE1653" s="89"/>
      <c r="AF1653" s="89"/>
      <c r="AG1653" s="89"/>
      <c r="AH1653" s="89"/>
      <c r="AI1653" s="71"/>
      <c r="AJ1653" s="71"/>
      <c r="AK1653" s="71"/>
      <c r="AL1653" s="26" t="str">
        <f t="shared" si="87"/>
        <v/>
      </c>
      <c r="AM1653" s="26" t="str">
        <f t="shared" si="88"/>
        <v/>
      </c>
      <c r="AN1653" s="24" t="str">
        <f t="shared" si="89"/>
        <v/>
      </c>
    </row>
    <row r="1654" spans="1:40">
      <c r="A1654" s="80">
        <v>1653</v>
      </c>
      <c r="B1654" s="89"/>
      <c r="C1654" s="89"/>
      <c r="D1654" s="89"/>
      <c r="E1654" s="89"/>
      <c r="F1654" s="89"/>
      <c r="G1654" s="89"/>
      <c r="H1654" s="89"/>
      <c r="I1654" s="89"/>
      <c r="J1654" s="89"/>
      <c r="K1654" s="89"/>
      <c r="L1654" s="89"/>
      <c r="M1654" s="89"/>
      <c r="N1654" s="89"/>
      <c r="O1654" s="89"/>
      <c r="P1654" s="89"/>
      <c r="Q1654" s="89"/>
      <c r="R1654" s="89"/>
      <c r="S1654" s="89"/>
      <c r="T1654" s="89"/>
      <c r="U1654" s="89"/>
      <c r="V1654" s="89"/>
      <c r="W1654" s="89"/>
      <c r="X1654" s="89"/>
      <c r="Y1654" s="89"/>
      <c r="Z1654" s="89"/>
      <c r="AA1654" s="89"/>
      <c r="AB1654" s="89"/>
      <c r="AC1654" s="89"/>
      <c r="AD1654" s="89"/>
      <c r="AE1654" s="89"/>
      <c r="AF1654" s="89"/>
      <c r="AG1654" s="89"/>
      <c r="AH1654" s="89"/>
      <c r="AI1654" s="71"/>
      <c r="AJ1654" s="71"/>
      <c r="AK1654" s="71"/>
      <c r="AL1654" s="26" t="str">
        <f t="shared" ref="AL1654:AL1697" si="90">IF(E1654="","",E1654+F1654/60+24)</f>
        <v/>
      </c>
      <c r="AM1654" s="26" t="str">
        <f t="shared" ref="AM1654:AM1697" si="91">IF(G1654="","",G1654+H1654/60)</f>
        <v/>
      </c>
      <c r="AN1654" s="24" t="str">
        <f t="shared" ref="AN1654:AN1697" si="92">IF(OR(E1654="",G1654=""),"",AL1654-AM1654)</f>
        <v/>
      </c>
    </row>
    <row r="1655" spans="1:40">
      <c r="A1655" s="80">
        <v>1654</v>
      </c>
      <c r="B1655" s="71"/>
      <c r="C1655" s="89"/>
      <c r="D1655" s="89"/>
      <c r="E1655" s="89"/>
      <c r="F1655" s="89"/>
      <c r="G1655" s="89"/>
      <c r="H1655" s="89"/>
      <c r="I1655" s="89"/>
      <c r="J1655" s="89"/>
      <c r="K1655" s="89"/>
      <c r="L1655" s="89"/>
      <c r="M1655" s="89"/>
      <c r="N1655" s="89"/>
      <c r="O1655" s="89"/>
      <c r="P1655" s="89"/>
      <c r="Q1655" s="89"/>
      <c r="R1655" s="89"/>
      <c r="S1655" s="89"/>
      <c r="T1655" s="89"/>
      <c r="U1655" s="89"/>
      <c r="V1655" s="89"/>
      <c r="W1655" s="89"/>
      <c r="X1655" s="89"/>
      <c r="Y1655" s="89"/>
      <c r="Z1655" s="89"/>
      <c r="AA1655" s="89"/>
      <c r="AB1655" s="89"/>
      <c r="AC1655" s="89"/>
      <c r="AD1655" s="89"/>
      <c r="AE1655" s="89"/>
      <c r="AF1655" s="89"/>
      <c r="AG1655" s="89"/>
      <c r="AH1655" s="89"/>
      <c r="AI1655" s="71"/>
      <c r="AJ1655" s="71"/>
      <c r="AK1655" s="71"/>
      <c r="AL1655" s="26" t="str">
        <f t="shared" si="90"/>
        <v/>
      </c>
      <c r="AM1655" s="26" t="str">
        <f t="shared" si="91"/>
        <v/>
      </c>
      <c r="AN1655" s="24" t="str">
        <f t="shared" si="92"/>
        <v/>
      </c>
    </row>
    <row r="1656" spans="1:40">
      <c r="A1656" s="80">
        <v>1655</v>
      </c>
      <c r="B1656" s="89"/>
      <c r="C1656" s="89"/>
      <c r="D1656" s="89"/>
      <c r="E1656" s="89"/>
      <c r="F1656" s="89"/>
      <c r="G1656" s="89"/>
      <c r="H1656" s="89"/>
      <c r="I1656" s="89"/>
      <c r="J1656" s="89"/>
      <c r="K1656" s="89"/>
      <c r="L1656" s="89"/>
      <c r="M1656" s="89"/>
      <c r="N1656" s="89"/>
      <c r="O1656" s="89"/>
      <c r="P1656" s="89"/>
      <c r="Q1656" s="89"/>
      <c r="R1656" s="89"/>
      <c r="S1656" s="89"/>
      <c r="T1656" s="89"/>
      <c r="U1656" s="89"/>
      <c r="V1656" s="89"/>
      <c r="W1656" s="89"/>
      <c r="X1656" s="89"/>
      <c r="Y1656" s="89"/>
      <c r="Z1656" s="89"/>
      <c r="AA1656" s="89"/>
      <c r="AB1656" s="89"/>
      <c r="AC1656" s="89"/>
      <c r="AD1656" s="89"/>
      <c r="AE1656" s="89"/>
      <c r="AF1656" s="89"/>
      <c r="AG1656" s="89"/>
      <c r="AH1656" s="89"/>
      <c r="AI1656" s="71"/>
      <c r="AJ1656" s="71"/>
      <c r="AK1656" s="71"/>
      <c r="AL1656" s="26" t="str">
        <f t="shared" si="90"/>
        <v/>
      </c>
      <c r="AM1656" s="26" t="str">
        <f t="shared" si="91"/>
        <v/>
      </c>
      <c r="AN1656" s="24" t="str">
        <f t="shared" si="92"/>
        <v/>
      </c>
    </row>
    <row r="1657" spans="1:40">
      <c r="A1657" s="80">
        <v>1656</v>
      </c>
      <c r="B1657" s="71"/>
      <c r="C1657" s="89"/>
      <c r="D1657" s="89"/>
      <c r="E1657" s="89"/>
      <c r="F1657" s="89"/>
      <c r="G1657" s="89"/>
      <c r="H1657" s="89"/>
      <c r="I1657" s="89"/>
      <c r="J1657" s="89"/>
      <c r="K1657" s="89"/>
      <c r="L1657" s="89"/>
      <c r="M1657" s="89"/>
      <c r="N1657" s="89"/>
      <c r="O1657" s="89"/>
      <c r="P1657" s="89"/>
      <c r="Q1657" s="89"/>
      <c r="R1657" s="89"/>
      <c r="S1657" s="89"/>
      <c r="T1657" s="89"/>
      <c r="U1657" s="89"/>
      <c r="V1657" s="89"/>
      <c r="W1657" s="89"/>
      <c r="X1657" s="89"/>
      <c r="Y1657" s="89"/>
      <c r="Z1657" s="89"/>
      <c r="AA1657" s="89"/>
      <c r="AB1657" s="89"/>
      <c r="AC1657" s="89"/>
      <c r="AD1657" s="89"/>
      <c r="AE1657" s="89"/>
      <c r="AF1657" s="89"/>
      <c r="AG1657" s="89"/>
      <c r="AH1657" s="89"/>
      <c r="AI1657" s="71"/>
      <c r="AJ1657" s="71"/>
      <c r="AK1657" s="71"/>
      <c r="AL1657" s="26" t="str">
        <f t="shared" si="90"/>
        <v/>
      </c>
      <c r="AM1657" s="26" t="str">
        <f t="shared" si="91"/>
        <v/>
      </c>
      <c r="AN1657" s="24" t="str">
        <f t="shared" si="92"/>
        <v/>
      </c>
    </row>
    <row r="1658" spans="1:40">
      <c r="A1658" s="80">
        <v>1657</v>
      </c>
      <c r="B1658" s="89"/>
      <c r="C1658" s="89"/>
      <c r="D1658" s="89"/>
      <c r="E1658" s="89"/>
      <c r="F1658" s="89"/>
      <c r="G1658" s="89"/>
      <c r="H1658" s="89"/>
      <c r="I1658" s="89"/>
      <c r="J1658" s="89"/>
      <c r="K1658" s="89"/>
      <c r="L1658" s="89"/>
      <c r="M1658" s="89"/>
      <c r="N1658" s="89"/>
      <c r="O1658" s="89"/>
      <c r="P1658" s="89"/>
      <c r="Q1658" s="89"/>
      <c r="R1658" s="89"/>
      <c r="S1658" s="89"/>
      <c r="T1658" s="89"/>
      <c r="U1658" s="89"/>
      <c r="V1658" s="89"/>
      <c r="W1658" s="89"/>
      <c r="X1658" s="89"/>
      <c r="Y1658" s="89"/>
      <c r="Z1658" s="89"/>
      <c r="AA1658" s="89"/>
      <c r="AB1658" s="89"/>
      <c r="AC1658" s="89"/>
      <c r="AD1658" s="89"/>
      <c r="AE1658" s="89"/>
      <c r="AF1658" s="89"/>
      <c r="AG1658" s="89"/>
      <c r="AH1658" s="89"/>
      <c r="AI1658" s="71"/>
      <c r="AJ1658" s="71"/>
      <c r="AK1658" s="71"/>
      <c r="AL1658" s="26" t="str">
        <f t="shared" si="90"/>
        <v/>
      </c>
      <c r="AM1658" s="26" t="str">
        <f t="shared" si="91"/>
        <v/>
      </c>
      <c r="AN1658" s="24" t="str">
        <f t="shared" si="92"/>
        <v/>
      </c>
    </row>
    <row r="1659" spans="1:40">
      <c r="A1659" s="80">
        <v>1658</v>
      </c>
      <c r="B1659" s="71"/>
      <c r="C1659" s="89"/>
      <c r="D1659" s="89"/>
      <c r="E1659" s="89"/>
      <c r="F1659" s="89"/>
      <c r="G1659" s="89"/>
      <c r="H1659" s="89"/>
      <c r="I1659" s="89"/>
      <c r="J1659" s="89"/>
      <c r="K1659" s="89"/>
      <c r="L1659" s="89"/>
      <c r="M1659" s="89"/>
      <c r="N1659" s="89"/>
      <c r="O1659" s="89"/>
      <c r="P1659" s="89"/>
      <c r="Q1659" s="89"/>
      <c r="R1659" s="89"/>
      <c r="S1659" s="89"/>
      <c r="T1659" s="89"/>
      <c r="U1659" s="89"/>
      <c r="V1659" s="89"/>
      <c r="W1659" s="89"/>
      <c r="X1659" s="89"/>
      <c r="Y1659" s="89"/>
      <c r="Z1659" s="89"/>
      <c r="AA1659" s="89"/>
      <c r="AB1659" s="89"/>
      <c r="AC1659" s="89"/>
      <c r="AD1659" s="89"/>
      <c r="AE1659" s="89"/>
      <c r="AF1659" s="89"/>
      <c r="AG1659" s="89"/>
      <c r="AH1659" s="89"/>
      <c r="AI1659" s="71"/>
      <c r="AJ1659" s="71"/>
      <c r="AK1659" s="71"/>
      <c r="AL1659" s="26" t="str">
        <f t="shared" si="90"/>
        <v/>
      </c>
      <c r="AM1659" s="26" t="str">
        <f t="shared" si="91"/>
        <v/>
      </c>
      <c r="AN1659" s="24" t="str">
        <f t="shared" si="92"/>
        <v/>
      </c>
    </row>
    <row r="1660" spans="1:40">
      <c r="A1660" s="80">
        <v>1659</v>
      </c>
      <c r="B1660" s="89"/>
      <c r="C1660" s="89"/>
      <c r="D1660" s="89"/>
      <c r="E1660" s="89"/>
      <c r="F1660" s="89"/>
      <c r="G1660" s="89"/>
      <c r="H1660" s="89"/>
      <c r="I1660" s="89"/>
      <c r="J1660" s="89"/>
      <c r="K1660" s="89"/>
      <c r="L1660" s="89"/>
      <c r="M1660" s="89"/>
      <c r="N1660" s="89"/>
      <c r="O1660" s="89"/>
      <c r="P1660" s="89"/>
      <c r="Q1660" s="89"/>
      <c r="R1660" s="89"/>
      <c r="S1660" s="89"/>
      <c r="T1660" s="89"/>
      <c r="U1660" s="89"/>
      <c r="V1660" s="89"/>
      <c r="W1660" s="89"/>
      <c r="X1660" s="89"/>
      <c r="Y1660" s="89"/>
      <c r="Z1660" s="89"/>
      <c r="AA1660" s="89"/>
      <c r="AB1660" s="89"/>
      <c r="AC1660" s="89"/>
      <c r="AD1660" s="89"/>
      <c r="AE1660" s="89"/>
      <c r="AF1660" s="89"/>
      <c r="AG1660" s="89"/>
      <c r="AH1660" s="89"/>
      <c r="AI1660" s="71"/>
      <c r="AJ1660" s="71"/>
      <c r="AK1660" s="71"/>
      <c r="AL1660" s="26" t="str">
        <f t="shared" si="90"/>
        <v/>
      </c>
      <c r="AM1660" s="26" t="str">
        <f t="shared" si="91"/>
        <v/>
      </c>
      <c r="AN1660" s="24" t="str">
        <f t="shared" si="92"/>
        <v/>
      </c>
    </row>
    <row r="1661" spans="1:40">
      <c r="A1661" s="80">
        <v>1660</v>
      </c>
      <c r="B1661" s="71"/>
      <c r="C1661" s="89"/>
      <c r="D1661" s="89"/>
      <c r="E1661" s="89"/>
      <c r="F1661" s="89"/>
      <c r="G1661" s="89"/>
      <c r="H1661" s="89"/>
      <c r="I1661" s="89"/>
      <c r="J1661" s="89"/>
      <c r="K1661" s="89"/>
      <c r="L1661" s="89"/>
      <c r="M1661" s="89"/>
      <c r="N1661" s="89"/>
      <c r="O1661" s="89"/>
      <c r="P1661" s="89"/>
      <c r="Q1661" s="89"/>
      <c r="R1661" s="89"/>
      <c r="S1661" s="89"/>
      <c r="T1661" s="89"/>
      <c r="U1661" s="89"/>
      <c r="V1661" s="89"/>
      <c r="W1661" s="89"/>
      <c r="X1661" s="89"/>
      <c r="Y1661" s="89"/>
      <c r="Z1661" s="89"/>
      <c r="AA1661" s="89"/>
      <c r="AB1661" s="89"/>
      <c r="AC1661" s="89"/>
      <c r="AD1661" s="89"/>
      <c r="AE1661" s="89"/>
      <c r="AF1661" s="89"/>
      <c r="AG1661" s="89"/>
      <c r="AH1661" s="89"/>
      <c r="AI1661" s="71"/>
      <c r="AJ1661" s="71"/>
      <c r="AK1661" s="71"/>
      <c r="AL1661" s="26" t="str">
        <f t="shared" si="90"/>
        <v/>
      </c>
      <c r="AM1661" s="26" t="str">
        <f t="shared" si="91"/>
        <v/>
      </c>
      <c r="AN1661" s="24" t="str">
        <f t="shared" si="92"/>
        <v/>
      </c>
    </row>
    <row r="1662" spans="1:40">
      <c r="A1662" s="80">
        <v>1661</v>
      </c>
      <c r="B1662" s="89"/>
      <c r="C1662" s="89"/>
      <c r="D1662" s="89"/>
      <c r="E1662" s="89"/>
      <c r="F1662" s="89"/>
      <c r="G1662" s="89"/>
      <c r="H1662" s="89"/>
      <c r="I1662" s="89"/>
      <c r="J1662" s="89"/>
      <c r="K1662" s="89"/>
      <c r="L1662" s="89"/>
      <c r="M1662" s="89"/>
      <c r="N1662" s="89"/>
      <c r="O1662" s="89"/>
      <c r="P1662" s="89"/>
      <c r="Q1662" s="89"/>
      <c r="R1662" s="89"/>
      <c r="S1662" s="89"/>
      <c r="T1662" s="89"/>
      <c r="U1662" s="89"/>
      <c r="V1662" s="89"/>
      <c r="W1662" s="89"/>
      <c r="X1662" s="89"/>
      <c r="Y1662" s="89"/>
      <c r="Z1662" s="89"/>
      <c r="AA1662" s="89"/>
      <c r="AB1662" s="89"/>
      <c r="AC1662" s="89"/>
      <c r="AD1662" s="89"/>
      <c r="AE1662" s="89"/>
      <c r="AF1662" s="89"/>
      <c r="AG1662" s="89"/>
      <c r="AH1662" s="89"/>
      <c r="AI1662" s="71"/>
      <c r="AJ1662" s="71"/>
      <c r="AK1662" s="71"/>
      <c r="AL1662" s="26" t="str">
        <f t="shared" si="90"/>
        <v/>
      </c>
      <c r="AM1662" s="26" t="str">
        <f t="shared" si="91"/>
        <v/>
      </c>
      <c r="AN1662" s="24" t="str">
        <f t="shared" si="92"/>
        <v/>
      </c>
    </row>
    <row r="1663" spans="1:40">
      <c r="A1663" s="80">
        <v>1662</v>
      </c>
      <c r="B1663" s="71"/>
      <c r="C1663" s="89"/>
      <c r="D1663" s="89"/>
      <c r="E1663" s="89"/>
      <c r="F1663" s="89"/>
      <c r="G1663" s="89"/>
      <c r="H1663" s="89"/>
      <c r="I1663" s="89"/>
      <c r="J1663" s="89"/>
      <c r="K1663" s="89"/>
      <c r="L1663" s="89"/>
      <c r="M1663" s="89"/>
      <c r="N1663" s="89"/>
      <c r="O1663" s="89"/>
      <c r="P1663" s="89"/>
      <c r="Q1663" s="89"/>
      <c r="R1663" s="89"/>
      <c r="S1663" s="89"/>
      <c r="T1663" s="89"/>
      <c r="U1663" s="89"/>
      <c r="V1663" s="89"/>
      <c r="W1663" s="89"/>
      <c r="X1663" s="89"/>
      <c r="Y1663" s="89"/>
      <c r="Z1663" s="89"/>
      <c r="AA1663" s="89"/>
      <c r="AB1663" s="89"/>
      <c r="AC1663" s="89"/>
      <c r="AD1663" s="89"/>
      <c r="AE1663" s="89"/>
      <c r="AF1663" s="89"/>
      <c r="AG1663" s="89"/>
      <c r="AH1663" s="89"/>
      <c r="AI1663" s="71"/>
      <c r="AJ1663" s="71"/>
      <c r="AK1663" s="71"/>
      <c r="AL1663" s="26" t="str">
        <f t="shared" si="90"/>
        <v/>
      </c>
      <c r="AM1663" s="26" t="str">
        <f t="shared" si="91"/>
        <v/>
      </c>
      <c r="AN1663" s="24" t="str">
        <f t="shared" si="92"/>
        <v/>
      </c>
    </row>
    <row r="1664" spans="1:40">
      <c r="A1664" s="80">
        <v>1663</v>
      </c>
      <c r="B1664" s="71"/>
      <c r="C1664" s="89"/>
      <c r="D1664" s="89"/>
      <c r="E1664" s="89"/>
      <c r="F1664" s="89"/>
      <c r="G1664" s="89"/>
      <c r="H1664" s="89"/>
      <c r="I1664" s="89"/>
      <c r="J1664" s="89"/>
      <c r="K1664" s="89"/>
      <c r="L1664" s="89"/>
      <c r="M1664" s="89"/>
      <c r="N1664" s="89"/>
      <c r="O1664" s="89"/>
      <c r="P1664" s="89"/>
      <c r="Q1664" s="89"/>
      <c r="R1664" s="89"/>
      <c r="S1664" s="89"/>
      <c r="T1664" s="89"/>
      <c r="U1664" s="89"/>
      <c r="V1664" s="89"/>
      <c r="W1664" s="89"/>
      <c r="X1664" s="89"/>
      <c r="Y1664" s="89"/>
      <c r="Z1664" s="89"/>
      <c r="AA1664" s="89"/>
      <c r="AB1664" s="89"/>
      <c r="AC1664" s="89"/>
      <c r="AD1664" s="89"/>
      <c r="AE1664" s="89"/>
      <c r="AF1664" s="89"/>
      <c r="AG1664" s="89"/>
      <c r="AH1664" s="89"/>
      <c r="AI1664" s="71"/>
      <c r="AJ1664" s="71"/>
      <c r="AK1664" s="71"/>
      <c r="AL1664" s="26" t="str">
        <f t="shared" si="90"/>
        <v/>
      </c>
      <c r="AM1664" s="26" t="str">
        <f t="shared" si="91"/>
        <v/>
      </c>
      <c r="AN1664" s="24" t="str">
        <f t="shared" si="92"/>
        <v/>
      </c>
    </row>
    <row r="1665" spans="1:40">
      <c r="A1665" s="80">
        <v>1664</v>
      </c>
      <c r="B1665" s="71"/>
      <c r="C1665" s="89"/>
      <c r="D1665" s="89"/>
      <c r="E1665" s="89"/>
      <c r="F1665" s="89"/>
      <c r="G1665" s="89"/>
      <c r="H1665" s="89"/>
      <c r="I1665" s="89"/>
      <c r="J1665" s="89"/>
      <c r="K1665" s="89"/>
      <c r="L1665" s="89"/>
      <c r="M1665" s="89"/>
      <c r="N1665" s="89"/>
      <c r="O1665" s="89"/>
      <c r="P1665" s="89"/>
      <c r="Q1665" s="89"/>
      <c r="R1665" s="89"/>
      <c r="S1665" s="89"/>
      <c r="T1665" s="89"/>
      <c r="U1665" s="89"/>
      <c r="V1665" s="89"/>
      <c r="W1665" s="89"/>
      <c r="X1665" s="89"/>
      <c r="Y1665" s="89"/>
      <c r="Z1665" s="89"/>
      <c r="AA1665" s="89"/>
      <c r="AB1665" s="89"/>
      <c r="AC1665" s="89"/>
      <c r="AD1665" s="89"/>
      <c r="AE1665" s="89"/>
      <c r="AF1665" s="89"/>
      <c r="AG1665" s="89"/>
      <c r="AH1665" s="89"/>
      <c r="AI1665" s="71"/>
      <c r="AJ1665" s="71"/>
      <c r="AK1665" s="71"/>
      <c r="AL1665" s="26" t="str">
        <f t="shared" si="90"/>
        <v/>
      </c>
      <c r="AM1665" s="26" t="str">
        <f t="shared" si="91"/>
        <v/>
      </c>
      <c r="AN1665" s="24" t="str">
        <f t="shared" si="92"/>
        <v/>
      </c>
    </row>
    <row r="1666" spans="1:40">
      <c r="A1666" s="80">
        <v>1665</v>
      </c>
      <c r="B1666" s="71"/>
      <c r="C1666" s="89"/>
      <c r="D1666" s="89"/>
      <c r="E1666" s="89"/>
      <c r="F1666" s="89"/>
      <c r="G1666" s="89"/>
      <c r="H1666" s="89"/>
      <c r="I1666" s="89"/>
      <c r="J1666" s="89"/>
      <c r="K1666" s="89"/>
      <c r="L1666" s="89"/>
      <c r="M1666" s="89"/>
      <c r="N1666" s="89"/>
      <c r="O1666" s="89"/>
      <c r="P1666" s="89"/>
      <c r="Q1666" s="89"/>
      <c r="R1666" s="89"/>
      <c r="S1666" s="89"/>
      <c r="T1666" s="89"/>
      <c r="U1666" s="89"/>
      <c r="V1666" s="89"/>
      <c r="W1666" s="89"/>
      <c r="X1666" s="89"/>
      <c r="Y1666" s="89"/>
      <c r="Z1666" s="89"/>
      <c r="AA1666" s="89"/>
      <c r="AB1666" s="89"/>
      <c r="AC1666" s="89"/>
      <c r="AD1666" s="89"/>
      <c r="AE1666" s="89"/>
      <c r="AF1666" s="89"/>
      <c r="AG1666" s="89"/>
      <c r="AH1666" s="89"/>
      <c r="AI1666" s="71"/>
      <c r="AJ1666" s="71"/>
      <c r="AK1666" s="71"/>
      <c r="AL1666" s="26" t="str">
        <f t="shared" si="90"/>
        <v/>
      </c>
      <c r="AM1666" s="26" t="str">
        <f t="shared" si="91"/>
        <v/>
      </c>
      <c r="AN1666" s="24" t="str">
        <f t="shared" si="92"/>
        <v/>
      </c>
    </row>
    <row r="1667" spans="1:40">
      <c r="A1667" s="80">
        <v>1666</v>
      </c>
      <c r="B1667" s="71"/>
      <c r="C1667" s="89"/>
      <c r="D1667" s="89"/>
      <c r="E1667" s="89"/>
      <c r="F1667" s="89"/>
      <c r="G1667" s="89"/>
      <c r="H1667" s="89"/>
      <c r="I1667" s="89"/>
      <c r="J1667" s="89"/>
      <c r="K1667" s="89"/>
      <c r="L1667" s="89"/>
      <c r="M1667" s="89"/>
      <c r="N1667" s="89"/>
      <c r="O1667" s="89"/>
      <c r="P1667" s="89"/>
      <c r="Q1667" s="89"/>
      <c r="R1667" s="89"/>
      <c r="S1667" s="89"/>
      <c r="T1667" s="89"/>
      <c r="U1667" s="89"/>
      <c r="V1667" s="89"/>
      <c r="W1667" s="89"/>
      <c r="X1667" s="89"/>
      <c r="Y1667" s="89"/>
      <c r="Z1667" s="89"/>
      <c r="AA1667" s="89"/>
      <c r="AB1667" s="89"/>
      <c r="AC1667" s="89"/>
      <c r="AD1667" s="89"/>
      <c r="AE1667" s="89"/>
      <c r="AF1667" s="89"/>
      <c r="AG1667" s="89"/>
      <c r="AH1667" s="89"/>
      <c r="AI1667" s="71"/>
      <c r="AJ1667" s="71"/>
      <c r="AK1667" s="71"/>
      <c r="AL1667" s="26" t="str">
        <f t="shared" si="90"/>
        <v/>
      </c>
      <c r="AM1667" s="26" t="str">
        <f t="shared" si="91"/>
        <v/>
      </c>
      <c r="AN1667" s="24" t="str">
        <f t="shared" si="92"/>
        <v/>
      </c>
    </row>
    <row r="1668" spans="1:40">
      <c r="A1668" s="80">
        <v>1667</v>
      </c>
      <c r="B1668" s="71"/>
      <c r="C1668" s="89"/>
      <c r="D1668" s="89"/>
      <c r="E1668" s="89"/>
      <c r="F1668" s="89"/>
      <c r="G1668" s="89"/>
      <c r="H1668" s="89"/>
      <c r="I1668" s="89"/>
      <c r="J1668" s="89"/>
      <c r="K1668" s="89"/>
      <c r="L1668" s="89"/>
      <c r="M1668" s="89"/>
      <c r="N1668" s="89"/>
      <c r="O1668" s="89"/>
      <c r="P1668" s="89"/>
      <c r="Q1668" s="89"/>
      <c r="R1668" s="89"/>
      <c r="S1668" s="89"/>
      <c r="T1668" s="89"/>
      <c r="U1668" s="89"/>
      <c r="V1668" s="89"/>
      <c r="W1668" s="89"/>
      <c r="X1668" s="89"/>
      <c r="Y1668" s="89"/>
      <c r="Z1668" s="89"/>
      <c r="AA1668" s="89"/>
      <c r="AB1668" s="89"/>
      <c r="AC1668" s="89"/>
      <c r="AD1668" s="89"/>
      <c r="AE1668" s="89"/>
      <c r="AF1668" s="89"/>
      <c r="AG1668" s="89"/>
      <c r="AH1668" s="89"/>
      <c r="AI1668" s="71"/>
      <c r="AJ1668" s="71"/>
      <c r="AK1668" s="71"/>
      <c r="AL1668" s="26" t="str">
        <f t="shared" si="90"/>
        <v/>
      </c>
      <c r="AM1668" s="26" t="str">
        <f t="shared" si="91"/>
        <v/>
      </c>
      <c r="AN1668" s="24" t="str">
        <f t="shared" si="92"/>
        <v/>
      </c>
    </row>
    <row r="1669" spans="1:40">
      <c r="A1669" s="80">
        <v>1668</v>
      </c>
      <c r="B1669" s="71"/>
      <c r="C1669" s="89"/>
      <c r="D1669" s="89"/>
      <c r="E1669" s="89"/>
      <c r="F1669" s="89"/>
      <c r="G1669" s="89"/>
      <c r="H1669" s="89"/>
      <c r="I1669" s="89"/>
      <c r="J1669" s="89"/>
      <c r="K1669" s="89"/>
      <c r="L1669" s="89"/>
      <c r="M1669" s="89"/>
      <c r="N1669" s="89"/>
      <c r="O1669" s="89"/>
      <c r="P1669" s="89"/>
      <c r="Q1669" s="89"/>
      <c r="R1669" s="89"/>
      <c r="S1669" s="89"/>
      <c r="T1669" s="89"/>
      <c r="U1669" s="89"/>
      <c r="V1669" s="89"/>
      <c r="W1669" s="89"/>
      <c r="X1669" s="89"/>
      <c r="Y1669" s="89"/>
      <c r="Z1669" s="89"/>
      <c r="AA1669" s="89"/>
      <c r="AB1669" s="89"/>
      <c r="AC1669" s="89"/>
      <c r="AD1669" s="89"/>
      <c r="AE1669" s="89"/>
      <c r="AF1669" s="89"/>
      <c r="AG1669" s="89"/>
      <c r="AH1669" s="89"/>
      <c r="AI1669" s="71"/>
      <c r="AJ1669" s="71"/>
      <c r="AK1669" s="71"/>
      <c r="AL1669" s="26" t="str">
        <f t="shared" si="90"/>
        <v/>
      </c>
      <c r="AM1669" s="26" t="str">
        <f t="shared" si="91"/>
        <v/>
      </c>
      <c r="AN1669" s="24" t="str">
        <f t="shared" si="92"/>
        <v/>
      </c>
    </row>
    <row r="1670" spans="1:40">
      <c r="A1670" s="80">
        <v>1669</v>
      </c>
      <c r="B1670" s="71"/>
      <c r="C1670" s="89"/>
      <c r="D1670" s="89"/>
      <c r="E1670" s="89"/>
      <c r="F1670" s="89"/>
      <c r="G1670" s="89"/>
      <c r="H1670" s="89"/>
      <c r="I1670" s="89"/>
      <c r="J1670" s="89"/>
      <c r="K1670" s="89"/>
      <c r="L1670" s="89"/>
      <c r="M1670" s="89"/>
      <c r="N1670" s="89"/>
      <c r="O1670" s="89"/>
      <c r="P1670" s="89"/>
      <c r="Q1670" s="89"/>
      <c r="R1670" s="89"/>
      <c r="S1670" s="89"/>
      <c r="T1670" s="89"/>
      <c r="U1670" s="89"/>
      <c r="V1670" s="89"/>
      <c r="W1670" s="89"/>
      <c r="X1670" s="89"/>
      <c r="Y1670" s="89"/>
      <c r="Z1670" s="89"/>
      <c r="AA1670" s="89"/>
      <c r="AB1670" s="89"/>
      <c r="AC1670" s="89"/>
      <c r="AD1670" s="89"/>
      <c r="AE1670" s="89"/>
      <c r="AF1670" s="89"/>
      <c r="AG1670" s="89"/>
      <c r="AH1670" s="89"/>
      <c r="AI1670" s="71"/>
      <c r="AJ1670" s="71"/>
      <c r="AK1670" s="71"/>
      <c r="AL1670" s="26" t="str">
        <f t="shared" si="90"/>
        <v/>
      </c>
      <c r="AM1670" s="26" t="str">
        <f t="shared" si="91"/>
        <v/>
      </c>
      <c r="AN1670" s="24" t="str">
        <f t="shared" si="92"/>
        <v/>
      </c>
    </row>
    <row r="1671" spans="1:40">
      <c r="A1671" s="80">
        <v>1670</v>
      </c>
      <c r="B1671" s="71"/>
      <c r="C1671" s="89"/>
      <c r="D1671" s="89"/>
      <c r="E1671" s="89"/>
      <c r="F1671" s="89"/>
      <c r="G1671" s="89"/>
      <c r="H1671" s="89"/>
      <c r="I1671" s="89"/>
      <c r="J1671" s="89"/>
      <c r="K1671" s="89"/>
      <c r="L1671" s="89"/>
      <c r="M1671" s="89"/>
      <c r="N1671" s="89"/>
      <c r="O1671" s="89"/>
      <c r="P1671" s="89"/>
      <c r="Q1671" s="89"/>
      <c r="R1671" s="89"/>
      <c r="S1671" s="89"/>
      <c r="T1671" s="89"/>
      <c r="U1671" s="89"/>
      <c r="V1671" s="89"/>
      <c r="W1671" s="89"/>
      <c r="X1671" s="89"/>
      <c r="Y1671" s="89"/>
      <c r="Z1671" s="89"/>
      <c r="AA1671" s="89"/>
      <c r="AB1671" s="89"/>
      <c r="AC1671" s="89"/>
      <c r="AD1671" s="89"/>
      <c r="AE1671" s="89"/>
      <c r="AF1671" s="89"/>
      <c r="AG1671" s="89"/>
      <c r="AH1671" s="89"/>
      <c r="AI1671" s="71"/>
      <c r="AJ1671" s="71"/>
      <c r="AK1671" s="71"/>
      <c r="AL1671" s="26" t="str">
        <f t="shared" si="90"/>
        <v/>
      </c>
      <c r="AM1671" s="26" t="str">
        <f t="shared" si="91"/>
        <v/>
      </c>
      <c r="AN1671" s="24" t="str">
        <f t="shared" si="92"/>
        <v/>
      </c>
    </row>
    <row r="1672" spans="1:40">
      <c r="A1672" s="80">
        <v>1671</v>
      </c>
      <c r="B1672" s="71"/>
      <c r="C1672" s="89"/>
      <c r="D1672" s="89"/>
      <c r="E1672" s="89"/>
      <c r="F1672" s="89"/>
      <c r="G1672" s="89"/>
      <c r="H1672" s="89"/>
      <c r="I1672" s="89"/>
      <c r="J1672" s="89"/>
      <c r="K1672" s="89"/>
      <c r="L1672" s="89"/>
      <c r="M1672" s="89"/>
      <c r="N1672" s="89"/>
      <c r="O1672" s="89"/>
      <c r="P1672" s="89"/>
      <c r="Q1672" s="89"/>
      <c r="R1672" s="89"/>
      <c r="S1672" s="89"/>
      <c r="T1672" s="89"/>
      <c r="U1672" s="89"/>
      <c r="V1672" s="89"/>
      <c r="W1672" s="89"/>
      <c r="X1672" s="89"/>
      <c r="Y1672" s="89"/>
      <c r="Z1672" s="89"/>
      <c r="AA1672" s="89"/>
      <c r="AB1672" s="89"/>
      <c r="AC1672" s="89"/>
      <c r="AD1672" s="89"/>
      <c r="AE1672" s="89"/>
      <c r="AF1672" s="89"/>
      <c r="AG1672" s="89"/>
      <c r="AH1672" s="89"/>
      <c r="AI1672" s="71"/>
      <c r="AJ1672" s="71"/>
      <c r="AK1672" s="71"/>
      <c r="AL1672" s="26" t="str">
        <f t="shared" si="90"/>
        <v/>
      </c>
      <c r="AM1672" s="26" t="str">
        <f t="shared" si="91"/>
        <v/>
      </c>
      <c r="AN1672" s="24" t="str">
        <f t="shared" si="92"/>
        <v/>
      </c>
    </row>
    <row r="1673" spans="1:40">
      <c r="A1673" s="80">
        <v>1672</v>
      </c>
      <c r="B1673" s="71"/>
      <c r="C1673" s="89"/>
      <c r="D1673" s="89"/>
      <c r="E1673" s="89"/>
      <c r="F1673" s="89"/>
      <c r="G1673" s="89"/>
      <c r="H1673" s="89"/>
      <c r="I1673" s="89"/>
      <c r="J1673" s="89"/>
      <c r="K1673" s="89"/>
      <c r="L1673" s="89"/>
      <c r="M1673" s="89"/>
      <c r="N1673" s="89"/>
      <c r="O1673" s="89"/>
      <c r="P1673" s="89"/>
      <c r="Q1673" s="89"/>
      <c r="R1673" s="89"/>
      <c r="S1673" s="89"/>
      <c r="T1673" s="89"/>
      <c r="U1673" s="89"/>
      <c r="V1673" s="89"/>
      <c r="W1673" s="89"/>
      <c r="X1673" s="89"/>
      <c r="Y1673" s="89"/>
      <c r="Z1673" s="89"/>
      <c r="AA1673" s="89"/>
      <c r="AB1673" s="89"/>
      <c r="AC1673" s="89"/>
      <c r="AD1673" s="89"/>
      <c r="AE1673" s="89"/>
      <c r="AF1673" s="89"/>
      <c r="AG1673" s="89"/>
      <c r="AH1673" s="89"/>
      <c r="AI1673" s="71"/>
      <c r="AJ1673" s="71"/>
      <c r="AK1673" s="71"/>
      <c r="AL1673" s="26" t="str">
        <f t="shared" si="90"/>
        <v/>
      </c>
      <c r="AM1673" s="26" t="str">
        <f t="shared" si="91"/>
        <v/>
      </c>
      <c r="AN1673" s="24" t="str">
        <f t="shared" si="92"/>
        <v/>
      </c>
    </row>
    <row r="1674" spans="1:40">
      <c r="A1674" s="80">
        <v>1673</v>
      </c>
      <c r="B1674" s="71"/>
      <c r="C1674" s="89"/>
      <c r="D1674" s="89"/>
      <c r="E1674" s="89"/>
      <c r="F1674" s="89"/>
      <c r="G1674" s="89"/>
      <c r="H1674" s="89"/>
      <c r="I1674" s="89"/>
      <c r="J1674" s="89"/>
      <c r="K1674" s="89"/>
      <c r="L1674" s="89"/>
      <c r="M1674" s="89"/>
      <c r="N1674" s="89"/>
      <c r="O1674" s="89"/>
      <c r="P1674" s="89"/>
      <c r="Q1674" s="89"/>
      <c r="R1674" s="89"/>
      <c r="S1674" s="89"/>
      <c r="T1674" s="89"/>
      <c r="U1674" s="89"/>
      <c r="V1674" s="89"/>
      <c r="W1674" s="89"/>
      <c r="X1674" s="89"/>
      <c r="Y1674" s="89"/>
      <c r="Z1674" s="89"/>
      <c r="AA1674" s="89"/>
      <c r="AB1674" s="89"/>
      <c r="AC1674" s="89"/>
      <c r="AD1674" s="89"/>
      <c r="AE1674" s="89"/>
      <c r="AF1674" s="89"/>
      <c r="AG1674" s="89"/>
      <c r="AH1674" s="89"/>
      <c r="AI1674" s="71"/>
      <c r="AJ1674" s="71"/>
      <c r="AK1674" s="71"/>
      <c r="AL1674" s="26" t="str">
        <f t="shared" si="90"/>
        <v/>
      </c>
      <c r="AM1674" s="26" t="str">
        <f t="shared" si="91"/>
        <v/>
      </c>
      <c r="AN1674" s="24" t="str">
        <f t="shared" si="92"/>
        <v/>
      </c>
    </row>
    <row r="1675" spans="1:40">
      <c r="A1675" s="80">
        <v>1674</v>
      </c>
      <c r="B1675" s="71"/>
      <c r="C1675" s="89"/>
      <c r="D1675" s="89"/>
      <c r="E1675" s="89"/>
      <c r="F1675" s="89"/>
      <c r="G1675" s="89"/>
      <c r="H1675" s="89"/>
      <c r="I1675" s="89"/>
      <c r="J1675" s="89"/>
      <c r="K1675" s="89"/>
      <c r="L1675" s="89"/>
      <c r="M1675" s="89"/>
      <c r="N1675" s="89"/>
      <c r="O1675" s="89"/>
      <c r="P1675" s="89"/>
      <c r="Q1675" s="89"/>
      <c r="R1675" s="89"/>
      <c r="S1675" s="89"/>
      <c r="T1675" s="89"/>
      <c r="U1675" s="89"/>
      <c r="V1675" s="89"/>
      <c r="W1675" s="89"/>
      <c r="X1675" s="89"/>
      <c r="Y1675" s="89"/>
      <c r="Z1675" s="89"/>
      <c r="AA1675" s="89"/>
      <c r="AB1675" s="89"/>
      <c r="AC1675" s="89"/>
      <c r="AD1675" s="89"/>
      <c r="AE1675" s="89"/>
      <c r="AF1675" s="89"/>
      <c r="AG1675" s="89"/>
      <c r="AH1675" s="89"/>
      <c r="AI1675" s="71"/>
      <c r="AJ1675" s="71"/>
      <c r="AK1675" s="71"/>
      <c r="AL1675" s="26" t="str">
        <f t="shared" si="90"/>
        <v/>
      </c>
      <c r="AM1675" s="26" t="str">
        <f t="shared" si="91"/>
        <v/>
      </c>
      <c r="AN1675" s="24" t="str">
        <f t="shared" si="92"/>
        <v/>
      </c>
    </row>
    <row r="1676" spans="1:40">
      <c r="A1676" s="80">
        <v>1675</v>
      </c>
      <c r="B1676" s="71"/>
      <c r="C1676" s="89"/>
      <c r="D1676" s="89"/>
      <c r="E1676" s="89"/>
      <c r="F1676" s="89"/>
      <c r="G1676" s="89"/>
      <c r="H1676" s="89"/>
      <c r="I1676" s="89"/>
      <c r="J1676" s="89"/>
      <c r="K1676" s="89"/>
      <c r="L1676" s="89"/>
      <c r="M1676" s="89"/>
      <c r="N1676" s="89"/>
      <c r="O1676" s="89"/>
      <c r="P1676" s="89"/>
      <c r="Q1676" s="89"/>
      <c r="R1676" s="89"/>
      <c r="S1676" s="89"/>
      <c r="T1676" s="89"/>
      <c r="U1676" s="89"/>
      <c r="V1676" s="89"/>
      <c r="W1676" s="89"/>
      <c r="X1676" s="89"/>
      <c r="Y1676" s="89"/>
      <c r="Z1676" s="89"/>
      <c r="AA1676" s="89"/>
      <c r="AB1676" s="89"/>
      <c r="AC1676" s="89"/>
      <c r="AD1676" s="89"/>
      <c r="AE1676" s="89"/>
      <c r="AF1676" s="89"/>
      <c r="AG1676" s="89"/>
      <c r="AH1676" s="89"/>
      <c r="AI1676" s="71"/>
      <c r="AJ1676" s="71"/>
      <c r="AK1676" s="71"/>
      <c r="AL1676" s="26" t="str">
        <f t="shared" si="90"/>
        <v/>
      </c>
      <c r="AM1676" s="26" t="str">
        <f t="shared" si="91"/>
        <v/>
      </c>
      <c r="AN1676" s="24" t="str">
        <f t="shared" si="92"/>
        <v/>
      </c>
    </row>
    <row r="1677" spans="1:40">
      <c r="A1677" s="80">
        <v>1676</v>
      </c>
      <c r="B1677" s="71"/>
      <c r="C1677" s="89"/>
      <c r="D1677" s="89"/>
      <c r="E1677" s="89"/>
      <c r="F1677" s="89"/>
      <c r="G1677" s="89"/>
      <c r="H1677" s="89"/>
      <c r="I1677" s="89"/>
      <c r="J1677" s="89"/>
      <c r="K1677" s="89"/>
      <c r="L1677" s="89"/>
      <c r="M1677" s="89"/>
      <c r="N1677" s="89"/>
      <c r="O1677" s="89"/>
      <c r="P1677" s="89"/>
      <c r="Q1677" s="89"/>
      <c r="R1677" s="89"/>
      <c r="S1677" s="89"/>
      <c r="T1677" s="89"/>
      <c r="U1677" s="89"/>
      <c r="V1677" s="89"/>
      <c r="W1677" s="89"/>
      <c r="X1677" s="89"/>
      <c r="Y1677" s="89"/>
      <c r="Z1677" s="89"/>
      <c r="AA1677" s="89"/>
      <c r="AB1677" s="89"/>
      <c r="AC1677" s="89"/>
      <c r="AD1677" s="89"/>
      <c r="AE1677" s="89"/>
      <c r="AF1677" s="89"/>
      <c r="AG1677" s="89"/>
      <c r="AH1677" s="89"/>
      <c r="AI1677" s="71"/>
      <c r="AJ1677" s="71"/>
      <c r="AK1677" s="71"/>
      <c r="AL1677" s="26" t="str">
        <f t="shared" si="90"/>
        <v/>
      </c>
      <c r="AM1677" s="26" t="str">
        <f t="shared" si="91"/>
        <v/>
      </c>
      <c r="AN1677" s="24" t="str">
        <f t="shared" si="92"/>
        <v/>
      </c>
    </row>
    <row r="1678" spans="1:40">
      <c r="A1678" s="80">
        <v>1677</v>
      </c>
      <c r="B1678" s="71"/>
      <c r="C1678" s="89"/>
      <c r="D1678" s="89"/>
      <c r="E1678" s="89"/>
      <c r="F1678" s="89"/>
      <c r="G1678" s="89"/>
      <c r="H1678" s="89"/>
      <c r="I1678" s="89"/>
      <c r="J1678" s="89"/>
      <c r="K1678" s="89"/>
      <c r="L1678" s="89"/>
      <c r="M1678" s="89"/>
      <c r="N1678" s="89"/>
      <c r="O1678" s="89"/>
      <c r="P1678" s="89"/>
      <c r="Q1678" s="89"/>
      <c r="R1678" s="89"/>
      <c r="S1678" s="89"/>
      <c r="T1678" s="89"/>
      <c r="U1678" s="89"/>
      <c r="V1678" s="89"/>
      <c r="W1678" s="89"/>
      <c r="X1678" s="89"/>
      <c r="Y1678" s="89"/>
      <c r="Z1678" s="89"/>
      <c r="AA1678" s="89"/>
      <c r="AB1678" s="89"/>
      <c r="AC1678" s="89"/>
      <c r="AD1678" s="89"/>
      <c r="AE1678" s="89"/>
      <c r="AF1678" s="89"/>
      <c r="AG1678" s="89"/>
      <c r="AH1678" s="89"/>
      <c r="AI1678" s="71"/>
      <c r="AJ1678" s="71"/>
      <c r="AK1678" s="71"/>
      <c r="AL1678" s="26" t="str">
        <f t="shared" si="90"/>
        <v/>
      </c>
      <c r="AM1678" s="26" t="str">
        <f t="shared" si="91"/>
        <v/>
      </c>
      <c r="AN1678" s="24" t="str">
        <f t="shared" si="92"/>
        <v/>
      </c>
    </row>
    <row r="1679" spans="1:40">
      <c r="A1679" s="80">
        <v>1678</v>
      </c>
      <c r="B1679" s="71"/>
      <c r="C1679" s="89"/>
      <c r="D1679" s="89"/>
      <c r="E1679" s="89"/>
      <c r="F1679" s="89"/>
      <c r="G1679" s="89"/>
      <c r="H1679" s="89"/>
      <c r="I1679" s="89"/>
      <c r="J1679" s="89"/>
      <c r="K1679" s="89"/>
      <c r="L1679" s="89"/>
      <c r="M1679" s="89"/>
      <c r="N1679" s="89"/>
      <c r="O1679" s="89"/>
      <c r="P1679" s="89"/>
      <c r="Q1679" s="89"/>
      <c r="R1679" s="89"/>
      <c r="S1679" s="89"/>
      <c r="T1679" s="89"/>
      <c r="U1679" s="89"/>
      <c r="V1679" s="89"/>
      <c r="W1679" s="89"/>
      <c r="X1679" s="89"/>
      <c r="Y1679" s="89"/>
      <c r="Z1679" s="89"/>
      <c r="AA1679" s="89"/>
      <c r="AB1679" s="89"/>
      <c r="AC1679" s="89"/>
      <c r="AD1679" s="89"/>
      <c r="AE1679" s="89"/>
      <c r="AF1679" s="89"/>
      <c r="AG1679" s="89"/>
      <c r="AH1679" s="89"/>
      <c r="AI1679" s="71"/>
      <c r="AJ1679" s="71"/>
      <c r="AK1679" s="71"/>
      <c r="AL1679" s="26" t="str">
        <f t="shared" si="90"/>
        <v/>
      </c>
      <c r="AM1679" s="26" t="str">
        <f t="shared" si="91"/>
        <v/>
      </c>
      <c r="AN1679" s="24" t="str">
        <f t="shared" si="92"/>
        <v/>
      </c>
    </row>
    <row r="1680" spans="1:40">
      <c r="A1680" s="80">
        <v>1679</v>
      </c>
      <c r="B1680" s="71"/>
      <c r="C1680" s="89"/>
      <c r="D1680" s="89"/>
      <c r="E1680" s="89"/>
      <c r="F1680" s="89"/>
      <c r="G1680" s="89"/>
      <c r="H1680" s="89"/>
      <c r="I1680" s="89"/>
      <c r="J1680" s="89"/>
      <c r="K1680" s="89"/>
      <c r="L1680" s="89"/>
      <c r="M1680" s="89"/>
      <c r="N1680" s="89"/>
      <c r="O1680" s="89"/>
      <c r="P1680" s="89"/>
      <c r="Q1680" s="89"/>
      <c r="R1680" s="89"/>
      <c r="S1680" s="89"/>
      <c r="T1680" s="89"/>
      <c r="U1680" s="89"/>
      <c r="V1680" s="89"/>
      <c r="W1680" s="89"/>
      <c r="X1680" s="89"/>
      <c r="Y1680" s="89"/>
      <c r="Z1680" s="89"/>
      <c r="AA1680" s="89"/>
      <c r="AB1680" s="89"/>
      <c r="AC1680" s="89"/>
      <c r="AD1680" s="89"/>
      <c r="AE1680" s="89"/>
      <c r="AF1680" s="89"/>
      <c r="AG1680" s="89"/>
      <c r="AH1680" s="89"/>
      <c r="AI1680" s="71"/>
      <c r="AJ1680" s="71"/>
      <c r="AK1680" s="71"/>
      <c r="AL1680" s="26" t="str">
        <f t="shared" si="90"/>
        <v/>
      </c>
      <c r="AM1680" s="26" t="str">
        <f t="shared" si="91"/>
        <v/>
      </c>
      <c r="AN1680" s="24" t="str">
        <f t="shared" si="92"/>
        <v/>
      </c>
    </row>
    <row r="1681" spans="1:40">
      <c r="A1681" s="80">
        <v>1680</v>
      </c>
      <c r="B1681" s="71"/>
      <c r="C1681" s="89"/>
      <c r="D1681" s="89"/>
      <c r="E1681" s="89"/>
      <c r="F1681" s="89"/>
      <c r="G1681" s="89"/>
      <c r="H1681" s="89"/>
      <c r="I1681" s="89"/>
      <c r="J1681" s="89"/>
      <c r="K1681" s="89"/>
      <c r="L1681" s="89"/>
      <c r="M1681" s="89"/>
      <c r="N1681" s="89"/>
      <c r="O1681" s="89"/>
      <c r="P1681" s="89"/>
      <c r="Q1681" s="89"/>
      <c r="R1681" s="89"/>
      <c r="S1681" s="89"/>
      <c r="T1681" s="89"/>
      <c r="U1681" s="89"/>
      <c r="V1681" s="89"/>
      <c r="W1681" s="89"/>
      <c r="X1681" s="89"/>
      <c r="Y1681" s="89"/>
      <c r="Z1681" s="89"/>
      <c r="AA1681" s="89"/>
      <c r="AB1681" s="89"/>
      <c r="AC1681" s="89"/>
      <c r="AD1681" s="89"/>
      <c r="AE1681" s="89"/>
      <c r="AF1681" s="89"/>
      <c r="AG1681" s="89"/>
      <c r="AH1681" s="89"/>
      <c r="AI1681" s="71"/>
      <c r="AJ1681" s="71"/>
      <c r="AK1681" s="71"/>
      <c r="AL1681" s="26" t="str">
        <f t="shared" si="90"/>
        <v/>
      </c>
      <c r="AM1681" s="26" t="str">
        <f t="shared" si="91"/>
        <v/>
      </c>
      <c r="AN1681" s="24" t="str">
        <f t="shared" si="92"/>
        <v/>
      </c>
    </row>
    <row r="1682" spans="1:40">
      <c r="A1682" s="80">
        <v>1681</v>
      </c>
      <c r="B1682" s="71"/>
      <c r="C1682" s="89"/>
      <c r="D1682" s="89"/>
      <c r="E1682" s="89"/>
      <c r="F1682" s="89"/>
      <c r="G1682" s="89"/>
      <c r="H1682" s="89"/>
      <c r="I1682" s="89"/>
      <c r="J1682" s="89"/>
      <c r="K1682" s="89"/>
      <c r="L1682" s="89"/>
      <c r="M1682" s="89"/>
      <c r="N1682" s="89"/>
      <c r="O1682" s="89"/>
      <c r="P1682" s="89"/>
      <c r="Q1682" s="89"/>
      <c r="R1682" s="89"/>
      <c r="S1682" s="89"/>
      <c r="T1682" s="89"/>
      <c r="U1682" s="89"/>
      <c r="V1682" s="89"/>
      <c r="W1682" s="89"/>
      <c r="X1682" s="89"/>
      <c r="Y1682" s="89"/>
      <c r="Z1682" s="89"/>
      <c r="AA1682" s="89"/>
      <c r="AB1682" s="89"/>
      <c r="AC1682" s="89"/>
      <c r="AD1682" s="89"/>
      <c r="AE1682" s="89"/>
      <c r="AF1682" s="89"/>
      <c r="AG1682" s="89"/>
      <c r="AH1682" s="89"/>
      <c r="AI1682" s="71"/>
      <c r="AJ1682" s="71"/>
      <c r="AK1682" s="71"/>
      <c r="AL1682" s="26" t="str">
        <f t="shared" si="90"/>
        <v/>
      </c>
      <c r="AM1682" s="26" t="str">
        <f t="shared" si="91"/>
        <v/>
      </c>
      <c r="AN1682" s="24" t="str">
        <f t="shared" si="92"/>
        <v/>
      </c>
    </row>
    <row r="1683" spans="1:40">
      <c r="A1683" s="80">
        <v>1682</v>
      </c>
      <c r="B1683" s="71"/>
      <c r="C1683" s="89"/>
      <c r="D1683" s="89"/>
      <c r="E1683" s="89"/>
      <c r="F1683" s="89"/>
      <c r="G1683" s="89"/>
      <c r="H1683" s="89"/>
      <c r="I1683" s="89"/>
      <c r="J1683" s="89"/>
      <c r="K1683" s="89"/>
      <c r="L1683" s="89"/>
      <c r="M1683" s="89"/>
      <c r="N1683" s="89"/>
      <c r="O1683" s="89"/>
      <c r="P1683" s="89"/>
      <c r="Q1683" s="89"/>
      <c r="R1683" s="89"/>
      <c r="S1683" s="89"/>
      <c r="T1683" s="89"/>
      <c r="U1683" s="89"/>
      <c r="V1683" s="89"/>
      <c r="W1683" s="89"/>
      <c r="X1683" s="89"/>
      <c r="Y1683" s="89"/>
      <c r="Z1683" s="89"/>
      <c r="AA1683" s="89"/>
      <c r="AB1683" s="89"/>
      <c r="AC1683" s="89"/>
      <c r="AD1683" s="89"/>
      <c r="AE1683" s="89"/>
      <c r="AF1683" s="89"/>
      <c r="AG1683" s="89"/>
      <c r="AH1683" s="89"/>
      <c r="AI1683" s="71"/>
      <c r="AJ1683" s="71"/>
      <c r="AK1683" s="71"/>
      <c r="AL1683" s="26" t="str">
        <f t="shared" si="90"/>
        <v/>
      </c>
      <c r="AM1683" s="26" t="str">
        <f t="shared" si="91"/>
        <v/>
      </c>
      <c r="AN1683" s="24" t="str">
        <f t="shared" si="92"/>
        <v/>
      </c>
    </row>
    <row r="1684" spans="1:40">
      <c r="A1684" s="80">
        <v>1683</v>
      </c>
      <c r="B1684" s="71"/>
      <c r="C1684" s="89"/>
      <c r="D1684" s="89"/>
      <c r="E1684" s="89"/>
      <c r="F1684" s="89"/>
      <c r="G1684" s="89"/>
      <c r="H1684" s="89"/>
      <c r="I1684" s="89"/>
      <c r="J1684" s="89"/>
      <c r="K1684" s="89"/>
      <c r="L1684" s="89"/>
      <c r="M1684" s="89"/>
      <c r="N1684" s="89"/>
      <c r="O1684" s="89"/>
      <c r="P1684" s="89"/>
      <c r="Q1684" s="89"/>
      <c r="R1684" s="89"/>
      <c r="S1684" s="89"/>
      <c r="T1684" s="89"/>
      <c r="U1684" s="89"/>
      <c r="V1684" s="89"/>
      <c r="W1684" s="89"/>
      <c r="X1684" s="89"/>
      <c r="Y1684" s="89"/>
      <c r="Z1684" s="89"/>
      <c r="AA1684" s="89"/>
      <c r="AB1684" s="89"/>
      <c r="AC1684" s="89"/>
      <c r="AD1684" s="89"/>
      <c r="AE1684" s="89"/>
      <c r="AF1684" s="89"/>
      <c r="AG1684" s="89"/>
      <c r="AH1684" s="89"/>
      <c r="AI1684" s="71"/>
      <c r="AJ1684" s="71"/>
      <c r="AK1684" s="71"/>
      <c r="AL1684" s="26" t="str">
        <f t="shared" si="90"/>
        <v/>
      </c>
      <c r="AM1684" s="26" t="str">
        <f t="shared" si="91"/>
        <v/>
      </c>
      <c r="AN1684" s="24" t="str">
        <f t="shared" si="92"/>
        <v/>
      </c>
    </row>
    <row r="1685" spans="1:40">
      <c r="A1685" s="80">
        <v>1684</v>
      </c>
      <c r="B1685" s="71"/>
      <c r="C1685" s="89"/>
      <c r="D1685" s="89"/>
      <c r="E1685" s="89"/>
      <c r="F1685" s="89"/>
      <c r="G1685" s="89"/>
      <c r="H1685" s="89"/>
      <c r="I1685" s="89"/>
      <c r="J1685" s="89"/>
      <c r="K1685" s="89"/>
      <c r="L1685" s="89"/>
      <c r="M1685" s="89"/>
      <c r="N1685" s="89"/>
      <c r="O1685" s="89"/>
      <c r="P1685" s="89"/>
      <c r="Q1685" s="89"/>
      <c r="R1685" s="89"/>
      <c r="S1685" s="89"/>
      <c r="T1685" s="89"/>
      <c r="U1685" s="89"/>
      <c r="V1685" s="89"/>
      <c r="W1685" s="89"/>
      <c r="X1685" s="89"/>
      <c r="Y1685" s="89"/>
      <c r="Z1685" s="89"/>
      <c r="AA1685" s="89"/>
      <c r="AB1685" s="89"/>
      <c r="AC1685" s="89"/>
      <c r="AD1685" s="89"/>
      <c r="AE1685" s="89"/>
      <c r="AF1685" s="89"/>
      <c r="AG1685" s="89"/>
      <c r="AH1685" s="89"/>
      <c r="AI1685" s="71"/>
      <c r="AJ1685" s="71"/>
      <c r="AK1685" s="71"/>
      <c r="AL1685" s="26" t="str">
        <f t="shared" si="90"/>
        <v/>
      </c>
      <c r="AM1685" s="26" t="str">
        <f t="shared" si="91"/>
        <v/>
      </c>
      <c r="AN1685" s="24" t="str">
        <f t="shared" si="92"/>
        <v/>
      </c>
    </row>
    <row r="1686" spans="1:40">
      <c r="A1686" s="80">
        <v>1685</v>
      </c>
      <c r="B1686" s="71"/>
      <c r="C1686" s="89"/>
      <c r="D1686" s="89"/>
      <c r="E1686" s="89"/>
      <c r="F1686" s="89"/>
      <c r="G1686" s="89"/>
      <c r="H1686" s="89"/>
      <c r="I1686" s="89"/>
      <c r="J1686" s="89"/>
      <c r="K1686" s="89"/>
      <c r="L1686" s="89"/>
      <c r="M1686" s="89"/>
      <c r="N1686" s="89"/>
      <c r="O1686" s="89"/>
      <c r="P1686" s="89"/>
      <c r="Q1686" s="89"/>
      <c r="R1686" s="89"/>
      <c r="S1686" s="89"/>
      <c r="T1686" s="89"/>
      <c r="U1686" s="89"/>
      <c r="V1686" s="89"/>
      <c r="W1686" s="89"/>
      <c r="X1686" s="89"/>
      <c r="Y1686" s="89"/>
      <c r="Z1686" s="89"/>
      <c r="AA1686" s="89"/>
      <c r="AB1686" s="89"/>
      <c r="AC1686" s="89"/>
      <c r="AD1686" s="89"/>
      <c r="AE1686" s="89"/>
      <c r="AF1686" s="89"/>
      <c r="AG1686" s="89"/>
      <c r="AH1686" s="89"/>
      <c r="AI1686" s="71"/>
      <c r="AJ1686" s="71"/>
      <c r="AK1686" s="71"/>
      <c r="AL1686" s="26" t="str">
        <f t="shared" si="90"/>
        <v/>
      </c>
      <c r="AM1686" s="26" t="str">
        <f t="shared" si="91"/>
        <v/>
      </c>
      <c r="AN1686" s="24" t="str">
        <f t="shared" si="92"/>
        <v/>
      </c>
    </row>
    <row r="1687" spans="1:40">
      <c r="A1687" s="80">
        <v>1686</v>
      </c>
      <c r="B1687" s="71"/>
      <c r="C1687" s="89"/>
      <c r="D1687" s="89"/>
      <c r="E1687" s="89"/>
      <c r="F1687" s="89"/>
      <c r="G1687" s="89"/>
      <c r="H1687" s="89"/>
      <c r="I1687" s="89"/>
      <c r="J1687" s="89"/>
      <c r="K1687" s="89"/>
      <c r="L1687" s="89"/>
      <c r="M1687" s="89"/>
      <c r="N1687" s="89"/>
      <c r="O1687" s="89"/>
      <c r="P1687" s="89"/>
      <c r="Q1687" s="89"/>
      <c r="R1687" s="89"/>
      <c r="S1687" s="89"/>
      <c r="T1687" s="89"/>
      <c r="U1687" s="89"/>
      <c r="V1687" s="89"/>
      <c r="W1687" s="89"/>
      <c r="X1687" s="89"/>
      <c r="Y1687" s="89"/>
      <c r="Z1687" s="89"/>
      <c r="AA1687" s="89"/>
      <c r="AB1687" s="89"/>
      <c r="AC1687" s="89"/>
      <c r="AD1687" s="89"/>
      <c r="AE1687" s="89"/>
      <c r="AF1687" s="89"/>
      <c r="AG1687" s="89"/>
      <c r="AH1687" s="89"/>
      <c r="AI1687" s="71"/>
      <c r="AJ1687" s="71"/>
      <c r="AK1687" s="71"/>
      <c r="AL1687" s="26" t="str">
        <f t="shared" si="90"/>
        <v/>
      </c>
      <c r="AM1687" s="26" t="str">
        <f t="shared" si="91"/>
        <v/>
      </c>
      <c r="AN1687" s="24" t="str">
        <f t="shared" si="92"/>
        <v/>
      </c>
    </row>
    <row r="1688" spans="1:40">
      <c r="A1688" s="80">
        <v>1687</v>
      </c>
      <c r="B1688" s="71"/>
      <c r="C1688" s="89"/>
      <c r="D1688" s="89"/>
      <c r="E1688" s="89"/>
      <c r="F1688" s="89"/>
      <c r="G1688" s="89"/>
      <c r="H1688" s="89"/>
      <c r="I1688" s="89"/>
      <c r="J1688" s="89"/>
      <c r="K1688" s="89"/>
      <c r="L1688" s="89"/>
      <c r="M1688" s="89"/>
      <c r="N1688" s="89"/>
      <c r="O1688" s="89"/>
      <c r="P1688" s="89"/>
      <c r="Q1688" s="89"/>
      <c r="R1688" s="89"/>
      <c r="S1688" s="89"/>
      <c r="T1688" s="89"/>
      <c r="U1688" s="89"/>
      <c r="V1688" s="89"/>
      <c r="W1688" s="89"/>
      <c r="X1688" s="89"/>
      <c r="Y1688" s="89"/>
      <c r="Z1688" s="89"/>
      <c r="AA1688" s="89"/>
      <c r="AB1688" s="89"/>
      <c r="AC1688" s="89"/>
      <c r="AD1688" s="89"/>
      <c r="AE1688" s="89"/>
      <c r="AF1688" s="89"/>
      <c r="AG1688" s="89"/>
      <c r="AH1688" s="89"/>
      <c r="AI1688" s="71"/>
      <c r="AJ1688" s="71"/>
      <c r="AK1688" s="71"/>
      <c r="AL1688" s="26" t="str">
        <f t="shared" si="90"/>
        <v/>
      </c>
      <c r="AM1688" s="26" t="str">
        <f t="shared" si="91"/>
        <v/>
      </c>
      <c r="AN1688" s="24" t="str">
        <f t="shared" si="92"/>
        <v/>
      </c>
    </row>
    <row r="1689" spans="1:40">
      <c r="A1689" s="80">
        <v>1688</v>
      </c>
      <c r="B1689" s="71"/>
      <c r="C1689" s="89"/>
      <c r="D1689" s="89"/>
      <c r="E1689" s="89"/>
      <c r="F1689" s="89"/>
      <c r="G1689" s="89"/>
      <c r="H1689" s="89"/>
      <c r="I1689" s="89"/>
      <c r="J1689" s="89"/>
      <c r="K1689" s="89"/>
      <c r="L1689" s="89"/>
      <c r="M1689" s="89"/>
      <c r="N1689" s="89"/>
      <c r="O1689" s="89"/>
      <c r="P1689" s="89"/>
      <c r="Q1689" s="89"/>
      <c r="R1689" s="89"/>
      <c r="S1689" s="89"/>
      <c r="T1689" s="89"/>
      <c r="U1689" s="89"/>
      <c r="V1689" s="89"/>
      <c r="W1689" s="89"/>
      <c r="X1689" s="89"/>
      <c r="Y1689" s="89"/>
      <c r="Z1689" s="89"/>
      <c r="AA1689" s="89"/>
      <c r="AB1689" s="89"/>
      <c r="AC1689" s="89"/>
      <c r="AD1689" s="89"/>
      <c r="AE1689" s="89"/>
      <c r="AF1689" s="89"/>
      <c r="AG1689" s="89"/>
      <c r="AH1689" s="89"/>
      <c r="AI1689" s="71"/>
      <c r="AJ1689" s="71"/>
      <c r="AK1689" s="71"/>
      <c r="AL1689" s="26" t="str">
        <f t="shared" si="90"/>
        <v/>
      </c>
      <c r="AM1689" s="26" t="str">
        <f t="shared" si="91"/>
        <v/>
      </c>
      <c r="AN1689" s="24" t="str">
        <f t="shared" si="92"/>
        <v/>
      </c>
    </row>
    <row r="1690" spans="1:40">
      <c r="A1690" s="80">
        <v>1689</v>
      </c>
      <c r="B1690" s="71"/>
      <c r="C1690" s="89"/>
      <c r="D1690" s="89"/>
      <c r="E1690" s="89"/>
      <c r="F1690" s="89"/>
      <c r="G1690" s="89"/>
      <c r="H1690" s="89"/>
      <c r="I1690" s="89"/>
      <c r="J1690" s="89"/>
      <c r="K1690" s="89"/>
      <c r="L1690" s="89"/>
      <c r="M1690" s="89"/>
      <c r="N1690" s="89"/>
      <c r="O1690" s="89"/>
      <c r="P1690" s="89"/>
      <c r="Q1690" s="89"/>
      <c r="R1690" s="89"/>
      <c r="S1690" s="89"/>
      <c r="T1690" s="89"/>
      <c r="U1690" s="89"/>
      <c r="V1690" s="89"/>
      <c r="W1690" s="89"/>
      <c r="X1690" s="89"/>
      <c r="Y1690" s="89"/>
      <c r="Z1690" s="89"/>
      <c r="AA1690" s="89"/>
      <c r="AB1690" s="89"/>
      <c r="AC1690" s="89"/>
      <c r="AD1690" s="89"/>
      <c r="AE1690" s="89"/>
      <c r="AF1690" s="89"/>
      <c r="AG1690" s="89"/>
      <c r="AH1690" s="89"/>
      <c r="AI1690" s="71"/>
      <c r="AJ1690" s="71"/>
      <c r="AK1690" s="71"/>
      <c r="AL1690" s="26" t="str">
        <f t="shared" si="90"/>
        <v/>
      </c>
      <c r="AM1690" s="26" t="str">
        <f t="shared" si="91"/>
        <v/>
      </c>
      <c r="AN1690" s="24" t="str">
        <f t="shared" si="92"/>
        <v/>
      </c>
    </row>
    <row r="1691" spans="1:40">
      <c r="A1691" s="80">
        <v>1690</v>
      </c>
      <c r="B1691" s="71"/>
      <c r="C1691" s="89"/>
      <c r="D1691" s="89"/>
      <c r="E1691" s="89"/>
      <c r="F1691" s="89"/>
      <c r="G1691" s="89"/>
      <c r="H1691" s="89"/>
      <c r="I1691" s="89"/>
      <c r="J1691" s="89"/>
      <c r="K1691" s="89"/>
      <c r="L1691" s="89"/>
      <c r="M1691" s="89"/>
      <c r="N1691" s="89"/>
      <c r="O1691" s="89"/>
      <c r="P1691" s="89"/>
      <c r="Q1691" s="89"/>
      <c r="R1691" s="89"/>
      <c r="S1691" s="89"/>
      <c r="T1691" s="89"/>
      <c r="U1691" s="89"/>
      <c r="V1691" s="89"/>
      <c r="W1691" s="89"/>
      <c r="X1691" s="89"/>
      <c r="Y1691" s="89"/>
      <c r="Z1691" s="89"/>
      <c r="AA1691" s="89"/>
      <c r="AB1691" s="89"/>
      <c r="AC1691" s="89"/>
      <c r="AD1691" s="89"/>
      <c r="AE1691" s="89"/>
      <c r="AF1691" s="89"/>
      <c r="AG1691" s="89"/>
      <c r="AH1691" s="89"/>
      <c r="AI1691" s="71"/>
      <c r="AJ1691" s="71"/>
      <c r="AK1691" s="71"/>
      <c r="AL1691" s="26" t="str">
        <f t="shared" si="90"/>
        <v/>
      </c>
      <c r="AM1691" s="26" t="str">
        <f t="shared" si="91"/>
        <v/>
      </c>
      <c r="AN1691" s="24" t="str">
        <f t="shared" si="92"/>
        <v/>
      </c>
    </row>
    <row r="1692" spans="1:40">
      <c r="A1692" s="80">
        <v>1691</v>
      </c>
      <c r="B1692" s="71"/>
      <c r="C1692" s="89"/>
      <c r="D1692" s="89"/>
      <c r="E1692" s="89"/>
      <c r="F1692" s="89"/>
      <c r="G1692" s="89"/>
      <c r="H1692" s="89"/>
      <c r="I1692" s="89"/>
      <c r="J1692" s="89"/>
      <c r="K1692" s="89"/>
      <c r="L1692" s="89"/>
      <c r="M1692" s="89"/>
      <c r="N1692" s="89"/>
      <c r="O1692" s="89"/>
      <c r="P1692" s="89"/>
      <c r="Q1692" s="89"/>
      <c r="R1692" s="89"/>
      <c r="S1692" s="89"/>
      <c r="T1692" s="89"/>
      <c r="U1692" s="89"/>
      <c r="V1692" s="89"/>
      <c r="W1692" s="89"/>
      <c r="X1692" s="89"/>
      <c r="Y1692" s="89"/>
      <c r="Z1692" s="89"/>
      <c r="AA1692" s="89"/>
      <c r="AB1692" s="89"/>
      <c r="AC1692" s="89"/>
      <c r="AD1692" s="89"/>
      <c r="AE1692" s="89"/>
      <c r="AF1692" s="89"/>
      <c r="AG1692" s="89"/>
      <c r="AH1692" s="89"/>
      <c r="AI1692" s="71"/>
      <c r="AJ1692" s="71"/>
      <c r="AK1692" s="71"/>
      <c r="AL1692" s="26" t="str">
        <f t="shared" si="90"/>
        <v/>
      </c>
      <c r="AM1692" s="26" t="str">
        <f t="shared" si="91"/>
        <v/>
      </c>
      <c r="AN1692" s="24" t="str">
        <f t="shared" si="92"/>
        <v/>
      </c>
    </row>
    <row r="1693" spans="1:40">
      <c r="A1693" s="80">
        <v>1692</v>
      </c>
      <c r="B1693" s="71"/>
      <c r="C1693" s="89"/>
      <c r="D1693" s="89"/>
      <c r="E1693" s="89"/>
      <c r="F1693" s="89"/>
      <c r="G1693" s="89"/>
      <c r="H1693" s="89"/>
      <c r="I1693" s="89"/>
      <c r="J1693" s="89"/>
      <c r="K1693" s="89"/>
      <c r="L1693" s="89"/>
      <c r="M1693" s="89"/>
      <c r="N1693" s="89"/>
      <c r="O1693" s="89"/>
      <c r="P1693" s="89"/>
      <c r="Q1693" s="89"/>
      <c r="R1693" s="89"/>
      <c r="S1693" s="89"/>
      <c r="T1693" s="89"/>
      <c r="U1693" s="89"/>
      <c r="V1693" s="89"/>
      <c r="W1693" s="89"/>
      <c r="X1693" s="89"/>
      <c r="Y1693" s="89"/>
      <c r="Z1693" s="89"/>
      <c r="AA1693" s="89"/>
      <c r="AB1693" s="89"/>
      <c r="AC1693" s="89"/>
      <c r="AD1693" s="89"/>
      <c r="AE1693" s="89"/>
      <c r="AF1693" s="89"/>
      <c r="AG1693" s="89"/>
      <c r="AH1693" s="89"/>
      <c r="AI1693" s="71"/>
      <c r="AJ1693" s="71"/>
      <c r="AK1693" s="71"/>
      <c r="AL1693" s="26" t="str">
        <f t="shared" si="90"/>
        <v/>
      </c>
      <c r="AM1693" s="26" t="str">
        <f t="shared" si="91"/>
        <v/>
      </c>
      <c r="AN1693" s="24" t="str">
        <f t="shared" si="92"/>
        <v/>
      </c>
    </row>
    <row r="1694" spans="1:40">
      <c r="A1694" s="80">
        <v>1693</v>
      </c>
      <c r="B1694" s="71"/>
      <c r="C1694" s="89"/>
      <c r="D1694" s="89"/>
      <c r="E1694" s="89"/>
      <c r="F1694" s="89"/>
      <c r="G1694" s="89"/>
      <c r="H1694" s="89"/>
      <c r="I1694" s="89"/>
      <c r="J1694" s="89"/>
      <c r="K1694" s="89"/>
      <c r="L1694" s="89"/>
      <c r="M1694" s="89"/>
      <c r="N1694" s="89"/>
      <c r="O1694" s="89"/>
      <c r="P1694" s="89"/>
      <c r="Q1694" s="89"/>
      <c r="R1694" s="89"/>
      <c r="S1694" s="89"/>
      <c r="T1694" s="89"/>
      <c r="U1694" s="89"/>
      <c r="V1694" s="89"/>
      <c r="W1694" s="89"/>
      <c r="X1694" s="89"/>
      <c r="Y1694" s="89"/>
      <c r="Z1694" s="89"/>
      <c r="AA1694" s="89"/>
      <c r="AB1694" s="89"/>
      <c r="AC1694" s="89"/>
      <c r="AD1694" s="89"/>
      <c r="AE1694" s="89"/>
      <c r="AF1694" s="89"/>
      <c r="AG1694" s="89"/>
      <c r="AH1694" s="89"/>
      <c r="AI1694" s="71"/>
      <c r="AJ1694" s="71"/>
      <c r="AK1694" s="71"/>
      <c r="AL1694" s="26" t="str">
        <f t="shared" si="90"/>
        <v/>
      </c>
      <c r="AM1694" s="26" t="str">
        <f t="shared" si="91"/>
        <v/>
      </c>
      <c r="AN1694" s="24" t="str">
        <f t="shared" si="92"/>
        <v/>
      </c>
    </row>
    <row r="1695" spans="1:40">
      <c r="A1695" s="80">
        <v>1694</v>
      </c>
      <c r="B1695" s="71"/>
      <c r="C1695" s="89"/>
      <c r="D1695" s="89"/>
      <c r="E1695" s="89"/>
      <c r="F1695" s="89"/>
      <c r="G1695" s="89"/>
      <c r="H1695" s="89"/>
      <c r="I1695" s="89"/>
      <c r="J1695" s="89"/>
      <c r="K1695" s="89"/>
      <c r="L1695" s="89"/>
      <c r="M1695" s="89"/>
      <c r="N1695" s="89"/>
      <c r="O1695" s="89"/>
      <c r="P1695" s="89"/>
      <c r="Q1695" s="89"/>
      <c r="R1695" s="89"/>
      <c r="S1695" s="89"/>
      <c r="T1695" s="89"/>
      <c r="U1695" s="89"/>
      <c r="V1695" s="89"/>
      <c r="W1695" s="89"/>
      <c r="X1695" s="89"/>
      <c r="Y1695" s="89"/>
      <c r="Z1695" s="89"/>
      <c r="AA1695" s="89"/>
      <c r="AB1695" s="89"/>
      <c r="AC1695" s="89"/>
      <c r="AD1695" s="89"/>
      <c r="AE1695" s="89"/>
      <c r="AF1695" s="89"/>
      <c r="AG1695" s="89"/>
      <c r="AH1695" s="89"/>
      <c r="AI1695" s="71"/>
      <c r="AJ1695" s="71"/>
      <c r="AK1695" s="71"/>
      <c r="AL1695" s="26" t="str">
        <f t="shared" si="90"/>
        <v/>
      </c>
      <c r="AM1695" s="26" t="str">
        <f t="shared" si="91"/>
        <v/>
      </c>
      <c r="AN1695" s="24" t="str">
        <f t="shared" si="92"/>
        <v/>
      </c>
    </row>
    <row r="1696" spans="1:40">
      <c r="A1696" s="80">
        <v>1695</v>
      </c>
      <c r="B1696" s="71"/>
      <c r="C1696" s="89"/>
      <c r="D1696" s="71"/>
      <c r="E1696" s="71"/>
      <c r="F1696" s="71"/>
      <c r="G1696" s="71"/>
      <c r="H1696" s="71"/>
      <c r="I1696" s="71"/>
      <c r="J1696" s="71"/>
      <c r="K1696" s="71"/>
      <c r="L1696" s="89"/>
      <c r="M1696" s="89"/>
      <c r="N1696" s="71"/>
      <c r="O1696" s="71"/>
      <c r="P1696" s="71"/>
      <c r="Q1696" s="71"/>
      <c r="R1696" s="71"/>
      <c r="S1696" s="71"/>
      <c r="T1696" s="71"/>
      <c r="U1696" s="71"/>
      <c r="V1696" s="71"/>
      <c r="W1696" s="71"/>
      <c r="X1696" s="71"/>
      <c r="Y1696" s="71"/>
      <c r="Z1696" s="71"/>
      <c r="AA1696" s="71"/>
      <c r="AB1696" s="71"/>
      <c r="AC1696" s="71"/>
      <c r="AD1696" s="71"/>
      <c r="AE1696" s="71"/>
      <c r="AF1696" s="71"/>
      <c r="AG1696" s="71"/>
      <c r="AH1696" s="71"/>
      <c r="AI1696" s="71"/>
      <c r="AJ1696" s="71"/>
      <c r="AK1696" s="71"/>
      <c r="AL1696" s="26" t="str">
        <f t="shared" si="90"/>
        <v/>
      </c>
      <c r="AM1696" s="26" t="str">
        <f t="shared" si="91"/>
        <v/>
      </c>
      <c r="AN1696" s="24" t="str">
        <f t="shared" si="92"/>
        <v/>
      </c>
    </row>
    <row r="1697" spans="1:40">
      <c r="A1697" s="80">
        <v>1696</v>
      </c>
      <c r="B1697" s="71"/>
      <c r="C1697" s="89"/>
      <c r="D1697" s="71"/>
      <c r="E1697" s="71"/>
      <c r="F1697" s="71"/>
      <c r="G1697" s="71"/>
      <c r="H1697" s="71"/>
      <c r="I1697" s="71"/>
      <c r="J1697" s="71"/>
      <c r="K1697" s="71"/>
      <c r="L1697" s="89"/>
      <c r="M1697" s="89"/>
      <c r="N1697" s="71"/>
      <c r="O1697" s="71"/>
      <c r="P1697" s="71"/>
      <c r="Q1697" s="71"/>
      <c r="R1697" s="71"/>
      <c r="S1697" s="71"/>
      <c r="T1697" s="71"/>
      <c r="U1697" s="71"/>
      <c r="V1697" s="71"/>
      <c r="W1697" s="71"/>
      <c r="X1697" s="71"/>
      <c r="Y1697" s="71"/>
      <c r="Z1697" s="71"/>
      <c r="AA1697" s="71"/>
      <c r="AB1697" s="71"/>
      <c r="AC1697" s="71"/>
      <c r="AD1697" s="71"/>
      <c r="AE1697" s="71"/>
      <c r="AF1697" s="71"/>
      <c r="AG1697" s="71"/>
      <c r="AH1697" s="71"/>
      <c r="AI1697" s="71"/>
      <c r="AJ1697" s="71"/>
      <c r="AK1697" s="71"/>
      <c r="AL1697" s="26" t="str">
        <f t="shared" si="90"/>
        <v/>
      </c>
      <c r="AM1697" s="26" t="str">
        <f t="shared" si="91"/>
        <v/>
      </c>
      <c r="AN1697" s="24" t="str">
        <f t="shared" si="92"/>
        <v/>
      </c>
    </row>
    <row r="1698" spans="1:40">
      <c r="A1698" s="80">
        <v>1697</v>
      </c>
      <c r="B1698" s="71"/>
      <c r="C1698" s="89"/>
      <c r="D1698" s="89"/>
      <c r="E1698" s="89"/>
      <c r="F1698" s="89"/>
      <c r="G1698" s="89"/>
      <c r="H1698" s="89"/>
      <c r="I1698" s="89"/>
      <c r="J1698" s="89"/>
      <c r="K1698" s="89"/>
      <c r="L1698" s="89"/>
      <c r="M1698" s="89"/>
      <c r="N1698" s="89"/>
      <c r="O1698" s="89"/>
      <c r="P1698" s="89"/>
      <c r="Q1698" s="89"/>
      <c r="R1698" s="89"/>
      <c r="S1698" s="89"/>
      <c r="T1698" s="89"/>
      <c r="U1698" s="89"/>
      <c r="V1698" s="89"/>
      <c r="W1698" s="89"/>
      <c r="X1698" s="89"/>
      <c r="Y1698" s="89"/>
      <c r="Z1698" s="89"/>
      <c r="AA1698" s="89"/>
      <c r="AB1698" s="89"/>
      <c r="AC1698" s="89"/>
      <c r="AD1698" s="89"/>
      <c r="AE1698" s="89"/>
      <c r="AF1698" s="89"/>
      <c r="AG1698" s="89"/>
      <c r="AH1698" s="89"/>
      <c r="AI1698" s="71"/>
      <c r="AJ1698" s="71"/>
      <c r="AK1698" s="71"/>
      <c r="AL1698" s="26" t="str">
        <f t="shared" ref="AL1698:AL1699" si="93">IF(E1698="","",E1698+F1698/60+24)</f>
        <v/>
      </c>
      <c r="AM1698" s="26" t="str">
        <f t="shared" ref="AM1698:AM1699" si="94">IF(G1698="","",G1698+H1698/60)</f>
        <v/>
      </c>
      <c r="AN1698" s="24" t="str">
        <f t="shared" ref="AN1698:AN1699" si="95">IF(OR(E1698="",G1698=""),"",AL1698-AM1698)</f>
        <v/>
      </c>
    </row>
    <row r="1699" spans="1:40">
      <c r="A1699" s="80">
        <v>1698</v>
      </c>
      <c r="B1699" s="71"/>
      <c r="C1699" s="89"/>
      <c r="D1699" s="89"/>
      <c r="E1699" s="89"/>
      <c r="F1699" s="89"/>
      <c r="G1699" s="89"/>
      <c r="H1699" s="89"/>
      <c r="I1699" s="89"/>
      <c r="J1699" s="89"/>
      <c r="K1699" s="89"/>
      <c r="L1699" s="89"/>
      <c r="M1699" s="89"/>
      <c r="N1699" s="89"/>
      <c r="O1699" s="89"/>
      <c r="P1699" s="89"/>
      <c r="Q1699" s="89"/>
      <c r="R1699" s="89"/>
      <c r="S1699" s="89"/>
      <c r="T1699" s="89"/>
      <c r="U1699" s="89"/>
      <c r="V1699" s="89"/>
      <c r="W1699" s="89"/>
      <c r="X1699" s="89"/>
      <c r="Y1699" s="89"/>
      <c r="Z1699" s="89"/>
      <c r="AA1699" s="89"/>
      <c r="AB1699" s="89"/>
      <c r="AC1699" s="89"/>
      <c r="AD1699" s="89"/>
      <c r="AE1699" s="89"/>
      <c r="AF1699" s="89"/>
      <c r="AG1699" s="89"/>
      <c r="AH1699" s="89"/>
      <c r="AI1699" s="71"/>
      <c r="AJ1699" s="71"/>
      <c r="AK1699" s="71"/>
      <c r="AL1699" s="26" t="str">
        <f t="shared" si="93"/>
        <v/>
      </c>
      <c r="AM1699" s="26" t="str">
        <f t="shared" si="94"/>
        <v/>
      </c>
      <c r="AN1699" s="24" t="str">
        <f t="shared" si="95"/>
        <v/>
      </c>
    </row>
    <row r="1700" spans="1:40">
      <c r="A1700" s="80">
        <v>1699</v>
      </c>
    </row>
  </sheetData>
  <sheetProtection selectLockedCells="1"/>
  <autoFilter ref="A1:AP1699"/>
  <phoneticPr fontId="19"/>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dimension ref="A1:T377"/>
  <sheetViews>
    <sheetView zoomScale="85" zoomScaleNormal="85" workbookViewId="0">
      <selection activeCell="I1" sqref="I1"/>
    </sheetView>
  </sheetViews>
  <sheetFormatPr defaultColWidth="9" defaultRowHeight="13.5"/>
  <cols>
    <col min="1" max="1" width="6.125" style="5" customWidth="1"/>
    <col min="2" max="2" width="32.625" style="5" customWidth="1"/>
    <col min="3" max="5" width="9.375" style="73" customWidth="1"/>
    <col min="6" max="6" width="3.25" style="14" customWidth="1"/>
    <col min="7" max="9" width="9.375" style="5" customWidth="1"/>
    <col min="10" max="10" width="1.875" style="5" customWidth="1"/>
    <col min="11" max="20" width="10.125" style="4" customWidth="1"/>
    <col min="21" max="16384" width="9" style="4"/>
  </cols>
  <sheetData>
    <row r="1" spans="1:16" ht="25.5">
      <c r="A1" s="30" t="s">
        <v>148</v>
      </c>
      <c r="B1" s="31"/>
      <c r="C1" s="81"/>
      <c r="D1" s="81"/>
      <c r="E1" s="81"/>
      <c r="G1" s="14"/>
      <c r="H1" s="14"/>
      <c r="I1" s="65" t="s">
        <v>243</v>
      </c>
      <c r="J1" s="1"/>
    </row>
    <row r="2" spans="1:16" ht="15.75" customHeight="1">
      <c r="A2" s="31"/>
      <c r="B2" s="31"/>
      <c r="G2" s="98" t="s">
        <v>149</v>
      </c>
      <c r="H2" s="98"/>
      <c r="I2" s="98"/>
      <c r="J2" s="1"/>
      <c r="K2" s="46" t="s">
        <v>178</v>
      </c>
      <c r="P2" s="46" t="s">
        <v>179</v>
      </c>
    </row>
    <row r="3" spans="1:16">
      <c r="G3" s="2" t="s">
        <v>150</v>
      </c>
      <c r="H3" s="2" t="s">
        <v>12</v>
      </c>
      <c r="I3" s="2" t="s">
        <v>13</v>
      </c>
    </row>
    <row r="4" spans="1:16">
      <c r="G4" s="10">
        <f>SUM(H4:I4)</f>
        <v>0</v>
      </c>
      <c r="H4" s="44">
        <f>COUNTIF(データ入力!$D$2:$D$1700,1)</f>
        <v>0</v>
      </c>
      <c r="I4" s="44">
        <f>COUNTIF(データ入力!$D$2:$D$1700,2)</f>
        <v>0</v>
      </c>
    </row>
    <row r="5" spans="1:16">
      <c r="C5" s="70"/>
      <c r="D5" s="70"/>
      <c r="E5" s="70"/>
      <c r="G5" s="14"/>
      <c r="H5" s="14"/>
      <c r="I5" s="14"/>
    </row>
    <row r="6" spans="1:16">
      <c r="A6" s="5" t="s">
        <v>50</v>
      </c>
      <c r="B6" s="32" t="s">
        <v>151</v>
      </c>
    </row>
    <row r="7" spans="1:16">
      <c r="B7" s="9"/>
      <c r="C7" s="67" t="s">
        <v>14</v>
      </c>
      <c r="D7" s="67" t="s">
        <v>12</v>
      </c>
      <c r="E7" s="67" t="s">
        <v>13</v>
      </c>
      <c r="G7" s="56" t="s">
        <v>51</v>
      </c>
      <c r="H7" s="56" t="s">
        <v>12</v>
      </c>
      <c r="I7" s="56" t="s">
        <v>13</v>
      </c>
    </row>
    <row r="8" spans="1:16">
      <c r="A8" s="6"/>
      <c r="B8" s="54" t="s">
        <v>214</v>
      </c>
      <c r="C8" s="72" t="e">
        <f t="shared" ref="C8:E14" si="0">G8/G$4</f>
        <v>#DIV/0!</v>
      </c>
      <c r="D8" s="72" t="e">
        <f t="shared" si="0"/>
        <v>#DIV/0!</v>
      </c>
      <c r="E8" s="72" t="e">
        <f t="shared" si="0"/>
        <v>#DIV/0!</v>
      </c>
      <c r="G8" s="10">
        <f>SUM(H8:I8)</f>
        <v>0</v>
      </c>
      <c r="H8" s="44">
        <f>SUMPRODUCT((データ入力!$D$2:$D$1700=1)*(データ入力!AL$2:AL$1700&lt;30)*(データ入力!AL$2:AL$1700&gt;=27))</f>
        <v>0</v>
      </c>
      <c r="I8" s="44">
        <f>SUMPRODUCT((データ入力!$D$2:$D$1700=2)*(データ入力!AL$2:AL$1700&lt;30)*(データ入力!AL$2:AL$1700&gt;=27))</f>
        <v>0</v>
      </c>
    </row>
    <row r="9" spans="1:16">
      <c r="A9" s="6"/>
      <c r="B9" s="54" t="s">
        <v>215</v>
      </c>
      <c r="C9" s="72" t="e">
        <f t="shared" si="0"/>
        <v>#DIV/0!</v>
      </c>
      <c r="D9" s="72" t="e">
        <f t="shared" si="0"/>
        <v>#DIV/0!</v>
      </c>
      <c r="E9" s="72" t="e">
        <f t="shared" si="0"/>
        <v>#DIV/0!</v>
      </c>
      <c r="G9" s="10">
        <f t="shared" ref="G9:G13" si="1">SUM(H9:I9)</f>
        <v>0</v>
      </c>
      <c r="H9" s="44">
        <f>SUMPRODUCT((データ入力!$D$2:$D$1700=1)*(データ入力!AL$2:AL$1700&gt;=30)*(データ入力!AL$2:AL$1700&lt;30.5))</f>
        <v>0</v>
      </c>
      <c r="I9" s="44">
        <f>SUMPRODUCT((データ入力!$D$2:$D$1700=2)*(データ入力!AL$2:AL$1700&gt;=30)*(データ入力!AL$2:AL$1700&lt;30.5))</f>
        <v>0</v>
      </c>
    </row>
    <row r="10" spans="1:16">
      <c r="A10" s="6"/>
      <c r="B10" s="54" t="s">
        <v>216</v>
      </c>
      <c r="C10" s="72" t="e">
        <f t="shared" si="0"/>
        <v>#DIV/0!</v>
      </c>
      <c r="D10" s="72" t="e">
        <f t="shared" si="0"/>
        <v>#DIV/0!</v>
      </c>
      <c r="E10" s="72" t="e">
        <f t="shared" si="0"/>
        <v>#DIV/0!</v>
      </c>
      <c r="G10" s="10">
        <f t="shared" si="1"/>
        <v>0</v>
      </c>
      <c r="H10" s="44">
        <f>SUMPRODUCT((データ入力!$D$2:$D$1700=1)*(データ入力!AL$2:AL$1700&gt;=30.5)*(データ入力!AL$2:AL$1700&lt;31))</f>
        <v>0</v>
      </c>
      <c r="I10" s="44">
        <f>SUMPRODUCT((データ入力!$D$2:$D$1700=2)*(データ入力!AL$2:AL$1700&gt;=30.5)*(データ入力!AL$2:AL$1700&lt;31))</f>
        <v>0</v>
      </c>
    </row>
    <row r="11" spans="1:16">
      <c r="A11" s="6"/>
      <c r="B11" s="54" t="s">
        <v>217</v>
      </c>
      <c r="C11" s="72" t="e">
        <f t="shared" si="0"/>
        <v>#DIV/0!</v>
      </c>
      <c r="D11" s="72" t="e">
        <f t="shared" si="0"/>
        <v>#DIV/0!</v>
      </c>
      <c r="E11" s="72" t="e">
        <f t="shared" si="0"/>
        <v>#DIV/0!</v>
      </c>
      <c r="G11" s="10">
        <f t="shared" si="1"/>
        <v>0</v>
      </c>
      <c r="H11" s="44">
        <f>SUMPRODUCT((データ入力!$D$2:$D$1700=1)*(データ入力!AL$2:AL$1700&gt;=31)*(データ入力!AL$2:AL$1700&lt;31.5))</f>
        <v>0</v>
      </c>
      <c r="I11" s="44">
        <f>SUMPRODUCT((データ入力!$D$2:$D$1700=2)*(データ入力!AL$2:AL$1700&gt;=31)*(データ入力!AL$2:AL$1700&lt;31.5))</f>
        <v>0</v>
      </c>
    </row>
    <row r="12" spans="1:16">
      <c r="A12" s="6"/>
      <c r="B12" s="54" t="s">
        <v>218</v>
      </c>
      <c r="C12" s="72" t="e">
        <f t="shared" si="0"/>
        <v>#DIV/0!</v>
      </c>
      <c r="D12" s="72" t="e">
        <f t="shared" si="0"/>
        <v>#DIV/0!</v>
      </c>
      <c r="E12" s="72" t="e">
        <f t="shared" si="0"/>
        <v>#DIV/0!</v>
      </c>
      <c r="G12" s="10">
        <f t="shared" si="1"/>
        <v>0</v>
      </c>
      <c r="H12" s="44">
        <f>SUMPRODUCT((データ入力!$D$2:$D$1700=1)*(データ入力!AL$2:AL$1700&gt;=31.5)*(データ入力!AL$2:AL$1700&lt;32))</f>
        <v>0</v>
      </c>
      <c r="I12" s="44">
        <f>SUMPRODUCT((データ入力!$D$2:$D$1700=2)*(データ入力!AL$2:AL$1700&gt;=31.5)*(データ入力!AL$2:AL$1700&lt;32))</f>
        <v>0</v>
      </c>
    </row>
    <row r="13" spans="1:16">
      <c r="A13" s="6"/>
      <c r="B13" s="54" t="s">
        <v>219</v>
      </c>
      <c r="C13" s="72" t="e">
        <f t="shared" si="0"/>
        <v>#DIV/0!</v>
      </c>
      <c r="D13" s="72" t="e">
        <f t="shared" si="0"/>
        <v>#DIV/0!</v>
      </c>
      <c r="E13" s="72" t="e">
        <f t="shared" si="0"/>
        <v>#DIV/0!</v>
      </c>
      <c r="G13" s="10">
        <f t="shared" si="1"/>
        <v>0</v>
      </c>
      <c r="H13" s="44">
        <f>SUMPRODUCT((データ入力!$D$2:$D$1700=1)*(データ入力!AL$2:AL$1700&gt;=32)*(データ入力!AL$2:AL$1700&lt;=32.5))</f>
        <v>0</v>
      </c>
      <c r="I13" s="44">
        <f>SUMPRODUCT((データ入力!$D$2:$D$1700=2)*(データ入力!AM$2:AM$1700&gt;=32)*(データ入力!AL$2:AL$1700&lt;=32.5))</f>
        <v>0</v>
      </c>
    </row>
    <row r="14" spans="1:16">
      <c r="B14" s="37" t="s">
        <v>16</v>
      </c>
      <c r="C14" s="72" t="e">
        <f t="shared" si="0"/>
        <v>#DIV/0!</v>
      </c>
      <c r="D14" s="72" t="e">
        <f t="shared" si="0"/>
        <v>#DIV/0!</v>
      </c>
      <c r="E14" s="72" t="e">
        <f t="shared" si="0"/>
        <v>#DIV/0!</v>
      </c>
      <c r="G14" s="10">
        <f>SUM(H14:I14)</f>
        <v>0</v>
      </c>
      <c r="H14" s="10">
        <f>H4-SUM(H8:H13)</f>
        <v>0</v>
      </c>
      <c r="I14" s="10">
        <f>I4-SUM(I8:I13)</f>
        <v>0</v>
      </c>
    </row>
    <row r="15" spans="1:16">
      <c r="G15" s="12"/>
      <c r="H15" s="12"/>
      <c r="I15" s="12"/>
    </row>
    <row r="16" spans="1:16">
      <c r="B16" s="5" t="s">
        <v>152</v>
      </c>
    </row>
    <row r="17" spans="2:11">
      <c r="B17" s="9"/>
      <c r="C17" s="67" t="s">
        <v>14</v>
      </c>
      <c r="D17" s="67" t="s">
        <v>12</v>
      </c>
      <c r="E17" s="67" t="s">
        <v>13</v>
      </c>
      <c r="G17" s="56" t="s">
        <v>51</v>
      </c>
      <c r="H17" s="56" t="s">
        <v>12</v>
      </c>
      <c r="I17" s="56" t="s">
        <v>13</v>
      </c>
    </row>
    <row r="18" spans="2:11">
      <c r="B18" s="33" t="s">
        <v>224</v>
      </c>
      <c r="C18" s="72" t="e">
        <f t="shared" ref="C18:C23" si="2">G18/G$4</f>
        <v>#DIV/0!</v>
      </c>
      <c r="D18" s="72" t="e">
        <f t="shared" ref="D18:D23" si="3">H18/H$4</f>
        <v>#DIV/0!</v>
      </c>
      <c r="E18" s="72" t="e">
        <f t="shared" ref="E18:E23" si="4">I18/I$4</f>
        <v>#DIV/0!</v>
      </c>
      <c r="G18" s="10">
        <f>SUM(H18:I18)</f>
        <v>0</v>
      </c>
      <c r="H18" s="44">
        <f>SUMPRODUCT((データ入力!$D$2:$D$1700=1)*(データ入力!AM$2:AM$1700&lt;21)*(データ入力!AM$2:AM$1700&gt;=18))</f>
        <v>0</v>
      </c>
      <c r="I18" s="44">
        <f>SUMPRODUCT((データ入力!$D$2:$D$1700=2)*(データ入力!AM$2:AM$1700&lt;21)*(データ入力!AM$2:AM$1700&gt;=18))</f>
        <v>0</v>
      </c>
      <c r="K18" s="46" t="s">
        <v>180</v>
      </c>
    </row>
    <row r="19" spans="2:11">
      <c r="B19" s="33" t="s">
        <v>220</v>
      </c>
      <c r="C19" s="72" t="e">
        <f t="shared" si="2"/>
        <v>#DIV/0!</v>
      </c>
      <c r="D19" s="72" t="e">
        <f t="shared" si="3"/>
        <v>#DIV/0!</v>
      </c>
      <c r="E19" s="72" t="e">
        <f t="shared" si="4"/>
        <v>#DIV/0!</v>
      </c>
      <c r="G19" s="10">
        <f>SUM(H19:I19)</f>
        <v>0</v>
      </c>
      <c r="H19" s="44">
        <f>SUMPRODUCT((データ入力!$D$2:$D$1700=1)*(データ入力!AM$2:AM$1700&gt;=21)*(データ入力!AM$2:AM$1700&lt;22))</f>
        <v>0</v>
      </c>
      <c r="I19" s="44">
        <f>SUMPRODUCT((データ入力!$D$2:$D$1700=2)*(データ入力!AM$2:AM$1700&gt;=21)*(データ入力!AM$2:AM$1700&lt;22))</f>
        <v>0</v>
      </c>
    </row>
    <row r="20" spans="2:11">
      <c r="B20" s="33" t="s">
        <v>221</v>
      </c>
      <c r="C20" s="72" t="e">
        <f t="shared" si="2"/>
        <v>#DIV/0!</v>
      </c>
      <c r="D20" s="72" t="e">
        <f t="shared" si="3"/>
        <v>#DIV/0!</v>
      </c>
      <c r="E20" s="72" t="e">
        <f t="shared" si="4"/>
        <v>#DIV/0!</v>
      </c>
      <c r="G20" s="10">
        <f t="shared" ref="G20:G22" si="5">SUM(H20:I20)</f>
        <v>0</v>
      </c>
      <c r="H20" s="44">
        <f>SUMPRODUCT((データ入力!$D$2:$D$1700=1)*(データ入力!AM$2:AM$1700&gt;=22)*(データ入力!AM$2:AM$1700&lt;23))</f>
        <v>0</v>
      </c>
      <c r="I20" s="44">
        <f>SUMPRODUCT((データ入力!$D$2:$D$1700=2)*(データ入力!AM$2:AM$1700&gt;=22)*(データ入力!AM$2:AM$1700&lt;23))</f>
        <v>0</v>
      </c>
    </row>
    <row r="21" spans="2:11">
      <c r="B21" s="33" t="s">
        <v>222</v>
      </c>
      <c r="C21" s="72" t="e">
        <f t="shared" si="2"/>
        <v>#DIV/0!</v>
      </c>
      <c r="D21" s="72" t="e">
        <f t="shared" si="3"/>
        <v>#DIV/0!</v>
      </c>
      <c r="E21" s="72" t="e">
        <f t="shared" si="4"/>
        <v>#DIV/0!</v>
      </c>
      <c r="G21" s="10">
        <f t="shared" si="5"/>
        <v>0</v>
      </c>
      <c r="H21" s="44">
        <f>SUMPRODUCT((データ入力!$D$2:$D$1700=1)*(データ入力!AM$2:AM$1700&gt;=23)*(データ入力!AM$2:AM$1700&lt;24))</f>
        <v>0</v>
      </c>
      <c r="I21" s="44">
        <f>SUMPRODUCT((データ入力!$D$2:$D$1700=2)*(データ入力!AM$2:AM$1700&gt;=23)*(データ入力!AM$2:AM$1700&lt;24))</f>
        <v>0</v>
      </c>
    </row>
    <row r="22" spans="2:11">
      <c r="B22" s="33" t="s">
        <v>223</v>
      </c>
      <c r="C22" s="72" t="e">
        <f t="shared" si="2"/>
        <v>#DIV/0!</v>
      </c>
      <c r="D22" s="72" t="e">
        <f t="shared" si="3"/>
        <v>#DIV/0!</v>
      </c>
      <c r="E22" s="72" t="e">
        <f t="shared" si="4"/>
        <v>#DIV/0!</v>
      </c>
      <c r="G22" s="10">
        <f t="shared" si="5"/>
        <v>0</v>
      </c>
      <c r="H22" s="44">
        <f>SUMPRODUCT((データ入力!$D$2:$D$1700=1)*(データ入力!AM$2:AM$1700&gt;=24)*(データ入力!AM$2:AM$1700&lt;=27))</f>
        <v>0</v>
      </c>
      <c r="I22" s="44">
        <f>SUMPRODUCT((データ入力!$D$2:$D$1700=2)*(データ入力!AM$2:AM$1700&gt;=24)*(データ入力!AM$2:AM$1700&lt;=27))</f>
        <v>0</v>
      </c>
    </row>
    <row r="23" spans="2:11">
      <c r="B23" s="9" t="s">
        <v>16</v>
      </c>
      <c r="C23" s="72" t="e">
        <f t="shared" si="2"/>
        <v>#DIV/0!</v>
      </c>
      <c r="D23" s="72" t="e">
        <f t="shared" si="3"/>
        <v>#DIV/0!</v>
      </c>
      <c r="E23" s="72" t="e">
        <f t="shared" si="4"/>
        <v>#DIV/0!</v>
      </c>
      <c r="G23" s="10">
        <f>SUM(H23:I23)</f>
        <v>0</v>
      </c>
      <c r="H23" s="10">
        <f>H4-SUM(H18:H22)</f>
        <v>0</v>
      </c>
      <c r="I23" s="10">
        <f>I4-SUM(I18:I22)</f>
        <v>0</v>
      </c>
    </row>
    <row r="24" spans="2:11">
      <c r="G24" s="12"/>
      <c r="H24" s="12"/>
      <c r="I24" s="12"/>
    </row>
    <row r="25" spans="2:11">
      <c r="B25" s="5" t="s">
        <v>145</v>
      </c>
    </row>
    <row r="26" spans="2:11">
      <c r="B26" s="9"/>
      <c r="C26" s="67" t="s">
        <v>14</v>
      </c>
      <c r="D26" s="67" t="s">
        <v>12</v>
      </c>
      <c r="E26" s="67" t="s">
        <v>13</v>
      </c>
      <c r="G26" s="56" t="s">
        <v>51</v>
      </c>
      <c r="H26" s="56" t="s">
        <v>12</v>
      </c>
      <c r="I26" s="56" t="s">
        <v>13</v>
      </c>
    </row>
    <row r="27" spans="2:11">
      <c r="B27" s="33" t="s">
        <v>225</v>
      </c>
      <c r="C27" s="72" t="e">
        <f t="shared" ref="C27:C33" si="6">G27/G$4</f>
        <v>#DIV/0!</v>
      </c>
      <c r="D27" s="72" t="e">
        <f t="shared" ref="D27:D33" si="7">H27/H$4</f>
        <v>#DIV/0!</v>
      </c>
      <c r="E27" s="72" t="e">
        <f t="shared" ref="E27:E33" si="8">I27/I$4</f>
        <v>#DIV/0!</v>
      </c>
      <c r="G27" s="10">
        <f t="shared" ref="G27:G32" si="9">SUM(H27:I27)</f>
        <v>0</v>
      </c>
      <c r="H27" s="44">
        <f>SUMPRODUCT((データ入力!$D$2:$D$1700=1)*(データ入力!AN$2:AN$1700&lt;6))</f>
        <v>0</v>
      </c>
      <c r="I27" s="44">
        <f>SUMPRODUCT((データ入力!$D$2:$D$1700=2)*(データ入力!AN$2:AN$1700&lt;6))</f>
        <v>0</v>
      </c>
    </row>
    <row r="28" spans="2:11">
      <c r="B28" s="33" t="s">
        <v>226</v>
      </c>
      <c r="C28" s="72" t="e">
        <f t="shared" si="6"/>
        <v>#DIV/0!</v>
      </c>
      <c r="D28" s="72" t="e">
        <f t="shared" si="7"/>
        <v>#DIV/0!</v>
      </c>
      <c r="E28" s="72" t="e">
        <f t="shared" si="8"/>
        <v>#DIV/0!</v>
      </c>
      <c r="G28" s="10">
        <f t="shared" si="9"/>
        <v>0</v>
      </c>
      <c r="H28" s="44">
        <f>SUMPRODUCT((データ入力!$D$2:$D$1700=1)*(データ入力!AN$2:AN$1700&gt;=6)*(データ入力!AN$2:AN$1700&lt;7))</f>
        <v>0</v>
      </c>
      <c r="I28" s="44">
        <f>SUMPRODUCT((データ入力!$D$2:$D$1700=2)*(データ入力!AN$2:AN$1700&gt;=6)*(データ入力!AN$2:AN$1700&lt;7))</f>
        <v>0</v>
      </c>
    </row>
    <row r="29" spans="2:11">
      <c r="B29" s="9" t="s">
        <v>146</v>
      </c>
      <c r="C29" s="72" t="e">
        <f t="shared" si="6"/>
        <v>#DIV/0!</v>
      </c>
      <c r="D29" s="72" t="e">
        <f t="shared" si="7"/>
        <v>#DIV/0!</v>
      </c>
      <c r="E29" s="72" t="e">
        <f t="shared" si="8"/>
        <v>#DIV/0!</v>
      </c>
      <c r="G29" s="10">
        <f t="shared" si="9"/>
        <v>0</v>
      </c>
      <c r="H29" s="44">
        <f>SUMPRODUCT((データ入力!$D$2:$D$1700=1)*(データ入力!AN$2:AN$1700&gt;=7)*(データ入力!AN$2:AN$1700&lt;8))</f>
        <v>0</v>
      </c>
      <c r="I29" s="44">
        <f>SUMPRODUCT((データ入力!$D$2:$D$1700=2)*(データ入力!AN$2:AN$1700&gt;=7)*(データ入力!AN$2:AN$1700&lt;8))</f>
        <v>0</v>
      </c>
    </row>
    <row r="30" spans="2:11">
      <c r="B30" s="33" t="s">
        <v>227</v>
      </c>
      <c r="C30" s="72" t="e">
        <f t="shared" si="6"/>
        <v>#DIV/0!</v>
      </c>
      <c r="D30" s="72" t="e">
        <f t="shared" si="7"/>
        <v>#DIV/0!</v>
      </c>
      <c r="E30" s="72" t="e">
        <f t="shared" si="8"/>
        <v>#DIV/0!</v>
      </c>
      <c r="G30" s="10">
        <f t="shared" si="9"/>
        <v>0</v>
      </c>
      <c r="H30" s="44">
        <f>SUMPRODUCT((データ入力!$D$2:$D$1700=1)*(データ入力!AN$2:AN$1700&gt;=8)*(データ入力!AN$2:AN$1700&lt;9))</f>
        <v>0</v>
      </c>
      <c r="I30" s="44">
        <f>SUMPRODUCT((データ入力!$D$2:$D$1700=2)*(データ入力!AN$2:AN$1700&gt;=8)*(データ入力!AN$2:AN$1700&lt;9))</f>
        <v>0</v>
      </c>
    </row>
    <row r="31" spans="2:11">
      <c r="B31" s="33" t="s">
        <v>228</v>
      </c>
      <c r="C31" s="72" t="e">
        <f t="shared" si="6"/>
        <v>#DIV/0!</v>
      </c>
      <c r="D31" s="72" t="e">
        <f t="shared" si="7"/>
        <v>#DIV/0!</v>
      </c>
      <c r="E31" s="72" t="e">
        <f t="shared" si="8"/>
        <v>#DIV/0!</v>
      </c>
      <c r="G31" s="10">
        <f t="shared" si="9"/>
        <v>0</v>
      </c>
      <c r="H31" s="44">
        <f>SUMPRODUCT((データ入力!$D$2:$D$1700=1)*(データ入力!AN$2:AN$1700&gt;=9)*(データ入力!AN$2:AN$1700&lt;10))</f>
        <v>0</v>
      </c>
      <c r="I31" s="44">
        <f>SUMPRODUCT((データ入力!$D$2:$D$1700=2)*(データ入力!AN$2:AN$1700&gt;=9)*(データ入力!AN$2:AN$1700&lt;10))</f>
        <v>0</v>
      </c>
    </row>
    <row r="32" spans="2:11">
      <c r="B32" s="9" t="s">
        <v>147</v>
      </c>
      <c r="C32" s="72" t="e">
        <f t="shared" si="6"/>
        <v>#DIV/0!</v>
      </c>
      <c r="D32" s="72" t="e">
        <f t="shared" si="7"/>
        <v>#DIV/0!</v>
      </c>
      <c r="E32" s="72" t="e">
        <f t="shared" si="8"/>
        <v>#DIV/0!</v>
      </c>
      <c r="G32" s="10">
        <f t="shared" si="9"/>
        <v>0</v>
      </c>
      <c r="H32" s="44">
        <f>SUMPRODUCT((データ入力!$D$2:$D$1700=1)*(データ入力!AN$2:AN$1700&gt;=10)*(データ入力!AN$2:AN$1700&lt;=14))</f>
        <v>0</v>
      </c>
      <c r="I32" s="44">
        <f>SUMPRODUCT((データ入力!$D$2:$D$1700=2)*(データ入力!AN$2:AN$1700&gt;=10)*(データ入力!AN$2:AN$1700&lt;=14))</f>
        <v>0</v>
      </c>
    </row>
    <row r="33" spans="1:17">
      <c r="B33" s="9" t="s">
        <v>16</v>
      </c>
      <c r="C33" s="72" t="e">
        <f t="shared" si="6"/>
        <v>#DIV/0!</v>
      </c>
      <c r="D33" s="72" t="e">
        <f t="shared" si="7"/>
        <v>#DIV/0!</v>
      </c>
      <c r="E33" s="72" t="e">
        <f t="shared" si="8"/>
        <v>#DIV/0!</v>
      </c>
      <c r="G33" s="10">
        <f>SUM(H33:I33)</f>
        <v>0</v>
      </c>
      <c r="H33" s="10">
        <f>H4-SUM(H27:H32)</f>
        <v>0</v>
      </c>
      <c r="I33" s="10">
        <f>I4-SUM(I27:I32)</f>
        <v>0</v>
      </c>
    </row>
    <row r="34" spans="1:17">
      <c r="G34" s="12"/>
      <c r="H34" s="12"/>
      <c r="I34" s="12"/>
    </row>
    <row r="35" spans="1:17">
      <c r="A35" s="5" t="s">
        <v>17</v>
      </c>
      <c r="B35" s="32" t="s">
        <v>88</v>
      </c>
      <c r="G35" s="12"/>
      <c r="H35" s="12"/>
      <c r="I35" s="12"/>
      <c r="K35" s="46" t="s">
        <v>236</v>
      </c>
    </row>
    <row r="36" spans="1:17">
      <c r="B36" s="9"/>
      <c r="C36" s="67" t="s">
        <v>14</v>
      </c>
      <c r="D36" s="67" t="s">
        <v>12</v>
      </c>
      <c r="E36" s="67" t="s">
        <v>13</v>
      </c>
      <c r="G36" s="56" t="s">
        <v>51</v>
      </c>
      <c r="H36" s="56" t="s">
        <v>12</v>
      </c>
      <c r="I36" s="56" t="s">
        <v>13</v>
      </c>
    </row>
    <row r="37" spans="1:17">
      <c r="A37" s="6" t="s">
        <v>54</v>
      </c>
      <c r="B37" s="33" t="s">
        <v>229</v>
      </c>
      <c r="C37" s="72" t="e">
        <f t="shared" ref="C37:E44" si="10">G37/G$4</f>
        <v>#DIV/0!</v>
      </c>
      <c r="D37" s="72" t="e">
        <f t="shared" si="10"/>
        <v>#DIV/0!</v>
      </c>
      <c r="E37" s="72" t="e">
        <f t="shared" si="10"/>
        <v>#DIV/0!</v>
      </c>
      <c r="G37" s="10">
        <f>SUM(H37:I37)</f>
        <v>0</v>
      </c>
      <c r="H37" s="44">
        <f>SUMPRODUCT((データ入力!$D$2:$D$1700=1)*(データ入力!I$2:I$1700=1))</f>
        <v>0</v>
      </c>
      <c r="I37" s="44">
        <f>SUMPRODUCT((データ入力!$D$2:$D$1700=2)*(データ入力!I$2:I$1700=1))</f>
        <v>0</v>
      </c>
    </row>
    <row r="38" spans="1:17">
      <c r="A38" s="6" t="s">
        <v>15</v>
      </c>
      <c r="B38" s="33" t="s">
        <v>230</v>
      </c>
      <c r="C38" s="72" t="e">
        <f t="shared" si="10"/>
        <v>#DIV/0!</v>
      </c>
      <c r="D38" s="72" t="e">
        <f t="shared" si="10"/>
        <v>#DIV/0!</v>
      </c>
      <c r="E38" s="72" t="e">
        <f t="shared" si="10"/>
        <v>#DIV/0!</v>
      </c>
      <c r="G38" s="10">
        <f t="shared" ref="G38:G43" si="11">SUM(H38:I38)</f>
        <v>0</v>
      </c>
      <c r="H38" s="44">
        <f>SUMPRODUCT((データ入力!$D$2:$D$1700=1)*(データ入力!I$2:I$1700=2))</f>
        <v>0</v>
      </c>
      <c r="I38" s="44">
        <f>SUMPRODUCT((データ入力!$D$2:$D$1700=2)*(データ入力!I$2:I$1700=2))</f>
        <v>0</v>
      </c>
    </row>
    <row r="39" spans="1:17">
      <c r="A39" s="6" t="s">
        <v>153</v>
      </c>
      <c r="B39" s="33" t="s">
        <v>231</v>
      </c>
      <c r="C39" s="72" t="e">
        <f t="shared" si="10"/>
        <v>#DIV/0!</v>
      </c>
      <c r="D39" s="72" t="e">
        <f t="shared" si="10"/>
        <v>#DIV/0!</v>
      </c>
      <c r="E39" s="72" t="e">
        <f t="shared" si="10"/>
        <v>#DIV/0!</v>
      </c>
      <c r="G39" s="10">
        <f t="shared" si="11"/>
        <v>0</v>
      </c>
      <c r="H39" s="44">
        <f>SUMPRODUCT((データ入力!$D$2:$D$1700=1)*(データ入力!I$2:I$1700=3))</f>
        <v>0</v>
      </c>
      <c r="I39" s="44">
        <f>SUMPRODUCT((データ入力!$D$2:$D$1700=2)*(データ入力!I$2:I$1700=3))</f>
        <v>0</v>
      </c>
    </row>
    <row r="40" spans="1:17">
      <c r="A40" s="6" t="s">
        <v>154</v>
      </c>
      <c r="B40" s="33" t="s">
        <v>232</v>
      </c>
      <c r="C40" s="72" t="e">
        <f t="shared" si="10"/>
        <v>#DIV/0!</v>
      </c>
      <c r="D40" s="72" t="e">
        <f t="shared" si="10"/>
        <v>#DIV/0!</v>
      </c>
      <c r="E40" s="72" t="e">
        <f t="shared" si="10"/>
        <v>#DIV/0!</v>
      </c>
      <c r="G40" s="10">
        <f t="shared" si="11"/>
        <v>0</v>
      </c>
      <c r="H40" s="44">
        <f>SUMPRODUCT((データ入力!$D$2:$D$1700=1)*(データ入力!I$2:I$1700=4))</f>
        <v>0</v>
      </c>
      <c r="I40" s="44">
        <f>SUMPRODUCT((データ入力!$D$2:$D$1700=2)*(データ入力!I$2:I$1700=4))</f>
        <v>0</v>
      </c>
      <c r="Q40" s="46"/>
    </row>
    <row r="41" spans="1:17">
      <c r="A41" s="6" t="s">
        <v>155</v>
      </c>
      <c r="B41" s="33" t="s">
        <v>233</v>
      </c>
      <c r="C41" s="72" t="e">
        <f t="shared" si="10"/>
        <v>#DIV/0!</v>
      </c>
      <c r="D41" s="72" t="e">
        <f t="shared" si="10"/>
        <v>#DIV/0!</v>
      </c>
      <c r="E41" s="72" t="e">
        <f t="shared" si="10"/>
        <v>#DIV/0!</v>
      </c>
      <c r="G41" s="10">
        <f t="shared" si="11"/>
        <v>0</v>
      </c>
      <c r="H41" s="44">
        <f>SUMPRODUCT((データ入力!$D$2:$D$1700=1)*(データ入力!I$2:I$1700=5))</f>
        <v>0</v>
      </c>
      <c r="I41" s="44">
        <f>SUMPRODUCT((データ入力!$D$2:$D$1700=2)*(データ入力!I$2:I$1700=5))</f>
        <v>0</v>
      </c>
    </row>
    <row r="42" spans="1:17">
      <c r="A42" s="6" t="s">
        <v>156</v>
      </c>
      <c r="B42" s="33" t="s">
        <v>234</v>
      </c>
      <c r="C42" s="72" t="e">
        <f t="shared" si="10"/>
        <v>#DIV/0!</v>
      </c>
      <c r="D42" s="72" t="e">
        <f t="shared" si="10"/>
        <v>#DIV/0!</v>
      </c>
      <c r="E42" s="72" t="e">
        <f t="shared" si="10"/>
        <v>#DIV/0!</v>
      </c>
      <c r="G42" s="10">
        <f t="shared" si="11"/>
        <v>0</v>
      </c>
      <c r="H42" s="44">
        <f>SUMPRODUCT((データ入力!$D$2:$D$1700=1)*(データ入力!I$2:I$1700=6))</f>
        <v>0</v>
      </c>
      <c r="I42" s="44">
        <f>SUMPRODUCT((データ入力!$D$2:$D$1700=2)*(データ入力!I$2:I$1700=6))</f>
        <v>0</v>
      </c>
    </row>
    <row r="43" spans="1:17">
      <c r="A43" s="6" t="s">
        <v>157</v>
      </c>
      <c r="B43" s="33" t="s">
        <v>235</v>
      </c>
      <c r="C43" s="72" t="e">
        <f t="shared" si="10"/>
        <v>#DIV/0!</v>
      </c>
      <c r="D43" s="72" t="e">
        <f t="shared" si="10"/>
        <v>#DIV/0!</v>
      </c>
      <c r="E43" s="72" t="e">
        <f t="shared" si="10"/>
        <v>#DIV/0!</v>
      </c>
      <c r="G43" s="10">
        <f t="shared" si="11"/>
        <v>0</v>
      </c>
      <c r="H43" s="44">
        <f>SUMPRODUCT((データ入力!$D$2:$D$1700=1)*(データ入力!I$2:I$1700=7))</f>
        <v>0</v>
      </c>
      <c r="I43" s="44">
        <f>SUMPRODUCT((データ入力!$D$2:$D$1700=2)*(データ入力!I$2:I$1700=7))</f>
        <v>0</v>
      </c>
      <c r="J43" s="6"/>
    </row>
    <row r="44" spans="1:17">
      <c r="B44" s="9" t="s">
        <v>16</v>
      </c>
      <c r="C44" s="72" t="e">
        <f t="shared" si="10"/>
        <v>#DIV/0!</v>
      </c>
      <c r="D44" s="72" t="e">
        <f t="shared" si="10"/>
        <v>#DIV/0!</v>
      </c>
      <c r="E44" s="72" t="e">
        <f t="shared" si="10"/>
        <v>#DIV/0!</v>
      </c>
      <c r="G44" s="10">
        <f>SUM(H44:I44)</f>
        <v>0</v>
      </c>
      <c r="H44" s="10">
        <f>H4-SUM(H37:H43)</f>
        <v>0</v>
      </c>
      <c r="I44" s="10">
        <f>I4-SUM(I37:I43)</f>
        <v>0</v>
      </c>
    </row>
    <row r="45" spans="1:17">
      <c r="G45" s="12"/>
      <c r="H45" s="12"/>
      <c r="I45" s="12"/>
    </row>
    <row r="46" spans="1:17">
      <c r="A46" s="5" t="s">
        <v>18</v>
      </c>
      <c r="B46" s="47" t="s">
        <v>90</v>
      </c>
      <c r="G46" s="12"/>
      <c r="H46" s="12"/>
      <c r="I46" s="12"/>
    </row>
    <row r="47" spans="1:17">
      <c r="B47" s="9"/>
      <c r="C47" s="67" t="s">
        <v>14</v>
      </c>
      <c r="D47" s="67" t="s">
        <v>12</v>
      </c>
      <c r="E47" s="67" t="s">
        <v>13</v>
      </c>
      <c r="G47" s="56" t="s">
        <v>51</v>
      </c>
      <c r="H47" s="56" t="s">
        <v>12</v>
      </c>
      <c r="I47" s="56" t="s">
        <v>13</v>
      </c>
      <c r="K47" s="47" t="s">
        <v>237</v>
      </c>
    </row>
    <row r="48" spans="1:17">
      <c r="A48" s="6" t="s">
        <v>158</v>
      </c>
      <c r="B48" s="9" t="s">
        <v>91</v>
      </c>
      <c r="C48" s="72" t="e">
        <f t="shared" ref="C48:E52" si="12">G48/G$4</f>
        <v>#DIV/0!</v>
      </c>
      <c r="D48" s="72" t="e">
        <f t="shared" si="12"/>
        <v>#DIV/0!</v>
      </c>
      <c r="E48" s="72" t="e">
        <f t="shared" si="12"/>
        <v>#DIV/0!</v>
      </c>
      <c r="G48" s="10">
        <f t="shared" ref="G48:G52" si="13">SUM(H48:I48)</f>
        <v>0</v>
      </c>
      <c r="H48" s="44">
        <f>SUMPRODUCT((データ入力!$D$2:$D$1700=1)*(データ入力!J$2:J$1700=1))</f>
        <v>0</v>
      </c>
      <c r="I48" s="44">
        <f>SUMPRODUCT((データ入力!$D$2:$D$1700=2)*(データ入力!J$2:J$1700=1))</f>
        <v>0</v>
      </c>
    </row>
    <row r="49" spans="1:16">
      <c r="A49" s="6" t="s">
        <v>159</v>
      </c>
      <c r="B49" s="9" t="s">
        <v>92</v>
      </c>
      <c r="C49" s="72" t="e">
        <f t="shared" si="12"/>
        <v>#DIV/0!</v>
      </c>
      <c r="D49" s="72" t="e">
        <f t="shared" si="12"/>
        <v>#DIV/0!</v>
      </c>
      <c r="E49" s="72" t="e">
        <f t="shared" si="12"/>
        <v>#DIV/0!</v>
      </c>
      <c r="G49" s="10">
        <f t="shared" si="13"/>
        <v>0</v>
      </c>
      <c r="H49" s="44">
        <f>SUMPRODUCT((データ入力!$D$2:$D$1700=1)*(データ入力!J$2:J$1700=2))</f>
        <v>0</v>
      </c>
      <c r="I49" s="44">
        <f>SUMPRODUCT((データ入力!$D$2:$D$1700=2)*(データ入力!J$2:J$1700=2))</f>
        <v>0</v>
      </c>
    </row>
    <row r="50" spans="1:16">
      <c r="A50" s="6" t="s">
        <v>153</v>
      </c>
      <c r="B50" s="9" t="s">
        <v>93</v>
      </c>
      <c r="C50" s="72" t="e">
        <f t="shared" si="12"/>
        <v>#DIV/0!</v>
      </c>
      <c r="D50" s="72" t="e">
        <f t="shared" si="12"/>
        <v>#DIV/0!</v>
      </c>
      <c r="E50" s="72" t="e">
        <f t="shared" si="12"/>
        <v>#DIV/0!</v>
      </c>
      <c r="G50" s="10">
        <f t="shared" si="13"/>
        <v>0</v>
      </c>
      <c r="H50" s="44">
        <f>SUMPRODUCT((データ入力!$D$2:$D$1700=1)*(データ入力!J$2:J$1700=3))</f>
        <v>0</v>
      </c>
      <c r="I50" s="44">
        <f>SUMPRODUCT((データ入力!$D$2:$D$1700=2)*(データ入力!J$2:J$1700=3))</f>
        <v>0</v>
      </c>
    </row>
    <row r="51" spans="1:16">
      <c r="A51" s="6" t="s">
        <v>154</v>
      </c>
      <c r="B51" s="9" t="s">
        <v>94</v>
      </c>
      <c r="C51" s="72" t="e">
        <f t="shared" si="12"/>
        <v>#DIV/0!</v>
      </c>
      <c r="D51" s="72" t="e">
        <f t="shared" si="12"/>
        <v>#DIV/0!</v>
      </c>
      <c r="E51" s="72" t="e">
        <f t="shared" si="12"/>
        <v>#DIV/0!</v>
      </c>
      <c r="G51" s="10">
        <f t="shared" si="13"/>
        <v>0</v>
      </c>
      <c r="H51" s="44">
        <f>SUMPRODUCT((データ入力!$D$2:$D$1700=1)*(データ入力!J$2:J$1700=4))</f>
        <v>0</v>
      </c>
      <c r="I51" s="44">
        <f>SUMPRODUCT((データ入力!$D$2:$D$1700=2)*(データ入力!J$2:J$1700=4))</f>
        <v>0</v>
      </c>
    </row>
    <row r="52" spans="1:16">
      <c r="B52" s="9" t="s">
        <v>16</v>
      </c>
      <c r="C52" s="72" t="e">
        <f t="shared" si="12"/>
        <v>#DIV/0!</v>
      </c>
      <c r="D52" s="72" t="e">
        <f t="shared" si="12"/>
        <v>#DIV/0!</v>
      </c>
      <c r="E52" s="72" t="e">
        <f t="shared" si="12"/>
        <v>#DIV/0!</v>
      </c>
      <c r="G52" s="10">
        <f t="shared" si="13"/>
        <v>0</v>
      </c>
      <c r="H52" s="10">
        <f>H4-SUM(H48:H51)</f>
        <v>0</v>
      </c>
      <c r="I52" s="10">
        <f>I4-SUM(I48:I51)</f>
        <v>0</v>
      </c>
    </row>
    <row r="53" spans="1:16">
      <c r="C53" s="82"/>
      <c r="D53" s="82"/>
      <c r="E53" s="82"/>
      <c r="G53" s="12"/>
      <c r="H53" s="45"/>
      <c r="I53" s="45"/>
    </row>
    <row r="54" spans="1:16">
      <c r="C54" s="82"/>
      <c r="D54" s="82"/>
      <c r="E54" s="82"/>
      <c r="G54" s="12"/>
      <c r="H54" s="45"/>
      <c r="I54" s="45"/>
    </row>
    <row r="55" spans="1:16">
      <c r="C55" s="82"/>
      <c r="D55" s="82"/>
      <c r="E55" s="82"/>
      <c r="G55" s="12"/>
      <c r="H55" s="45"/>
      <c r="I55" s="45"/>
    </row>
    <row r="56" spans="1:16">
      <c r="C56" s="82"/>
      <c r="D56" s="82"/>
      <c r="E56" s="82"/>
      <c r="G56" s="12"/>
      <c r="H56" s="45"/>
      <c r="I56" s="45"/>
    </row>
    <row r="57" spans="1:16">
      <c r="C57" s="82"/>
      <c r="D57" s="82"/>
      <c r="E57" s="82"/>
      <c r="G57" s="12"/>
      <c r="H57" s="45"/>
      <c r="I57" s="45"/>
    </row>
    <row r="58" spans="1:16">
      <c r="C58" s="82"/>
      <c r="D58" s="82"/>
      <c r="E58" s="82"/>
      <c r="G58" s="12"/>
      <c r="H58" s="45"/>
      <c r="I58" s="45"/>
    </row>
    <row r="59" spans="1:16">
      <c r="C59" s="82"/>
      <c r="D59" s="82"/>
      <c r="E59" s="82"/>
      <c r="G59" s="12"/>
      <c r="H59" s="45"/>
      <c r="I59" s="45"/>
    </row>
    <row r="60" spans="1:16">
      <c r="C60" s="82"/>
      <c r="D60" s="82"/>
      <c r="E60" s="82"/>
      <c r="G60" s="12"/>
      <c r="H60" s="45"/>
      <c r="I60" s="45"/>
    </row>
    <row r="61" spans="1:16">
      <c r="C61" s="82"/>
      <c r="D61" s="82"/>
      <c r="E61" s="82"/>
      <c r="G61" s="12"/>
      <c r="H61" s="45"/>
      <c r="I61" s="45"/>
    </row>
    <row r="62" spans="1:16">
      <c r="C62" s="82"/>
      <c r="D62" s="82"/>
      <c r="E62" s="82"/>
      <c r="G62" s="12"/>
      <c r="H62" s="45"/>
      <c r="I62" s="45"/>
    </row>
    <row r="63" spans="1:16">
      <c r="A63" s="5" t="s">
        <v>21</v>
      </c>
      <c r="B63" s="48" t="s">
        <v>89</v>
      </c>
      <c r="C63" s="82"/>
      <c r="D63" s="82"/>
      <c r="E63" s="82"/>
      <c r="G63" s="12"/>
      <c r="H63" s="45"/>
      <c r="I63" s="12"/>
      <c r="K63" s="46" t="s">
        <v>181</v>
      </c>
      <c r="P63" s="32" t="s">
        <v>185</v>
      </c>
    </row>
    <row r="64" spans="1:16">
      <c r="A64" s="14"/>
      <c r="B64" s="9"/>
      <c r="C64" s="67" t="s">
        <v>14</v>
      </c>
      <c r="D64" s="67" t="s">
        <v>12</v>
      </c>
      <c r="E64" s="67" t="s">
        <v>13</v>
      </c>
      <c r="G64" s="56" t="s">
        <v>51</v>
      </c>
      <c r="H64" s="56" t="s">
        <v>12</v>
      </c>
      <c r="I64" s="56" t="s">
        <v>13</v>
      </c>
      <c r="J64" s="4"/>
      <c r="P64" s="46" t="s">
        <v>184</v>
      </c>
    </row>
    <row r="65" spans="1:11">
      <c r="A65" s="6" t="s">
        <v>158</v>
      </c>
      <c r="B65" s="9" t="s">
        <v>19</v>
      </c>
      <c r="C65" s="72" t="e">
        <f t="shared" ref="C65:E69" si="14">G65/G$4</f>
        <v>#DIV/0!</v>
      </c>
      <c r="D65" s="72" t="e">
        <f>H65/H$4</f>
        <v>#DIV/0!</v>
      </c>
      <c r="E65" s="72" t="e">
        <f t="shared" si="14"/>
        <v>#DIV/0!</v>
      </c>
      <c r="G65" s="10">
        <f>SUM(H65:I65)</f>
        <v>0</v>
      </c>
      <c r="H65" s="44">
        <f>SUMPRODUCT((データ入力!$D$2:$D$1700=1)*(データ入力!K$2:K$1700=1))</f>
        <v>0</v>
      </c>
      <c r="I65" s="44">
        <f>SUMPRODUCT((データ入力!$D$2:$D$1700=2)*(データ入力!K$2:K$1700=1))</f>
        <v>0</v>
      </c>
    </row>
    <row r="66" spans="1:11">
      <c r="A66" s="6" t="s">
        <v>159</v>
      </c>
      <c r="B66" s="9" t="s">
        <v>0</v>
      </c>
      <c r="C66" s="72" t="e">
        <f t="shared" si="14"/>
        <v>#DIV/0!</v>
      </c>
      <c r="D66" s="72" t="e">
        <f t="shared" si="14"/>
        <v>#DIV/0!</v>
      </c>
      <c r="E66" s="72" t="e">
        <f t="shared" si="14"/>
        <v>#DIV/0!</v>
      </c>
      <c r="G66" s="10">
        <f t="shared" ref="G66:G68" si="15">SUM(H66:I66)</f>
        <v>0</v>
      </c>
      <c r="H66" s="44">
        <f>SUMPRODUCT((データ入力!$D$2:$D$1700=1)*(データ入力!K$2:K$1700=2))</f>
        <v>0</v>
      </c>
      <c r="I66" s="44">
        <f>SUMPRODUCT((データ入力!$D$2:$D$1700=2)*(データ入力!K$2:K$1700=2))</f>
        <v>0</v>
      </c>
    </row>
    <row r="67" spans="1:11">
      <c r="A67" s="6" t="s">
        <v>153</v>
      </c>
      <c r="B67" s="9" t="s">
        <v>20</v>
      </c>
      <c r="C67" s="72" t="e">
        <f t="shared" si="14"/>
        <v>#DIV/0!</v>
      </c>
      <c r="D67" s="72" t="e">
        <f t="shared" si="14"/>
        <v>#DIV/0!</v>
      </c>
      <c r="E67" s="72" t="e">
        <f t="shared" si="14"/>
        <v>#DIV/0!</v>
      </c>
      <c r="G67" s="10">
        <f t="shared" si="15"/>
        <v>0</v>
      </c>
      <c r="H67" s="44">
        <f>SUMPRODUCT((データ入力!$D$2:$D$1700=1)*(データ入力!K$2:K$1700=3))</f>
        <v>0</v>
      </c>
      <c r="I67" s="44">
        <f>SUMPRODUCT((データ入力!$D$2:$D$1700=2)*(データ入力!K$2:K$1700=3))</f>
        <v>0</v>
      </c>
      <c r="K67" s="7"/>
    </row>
    <row r="68" spans="1:11">
      <c r="A68" s="6" t="s">
        <v>154</v>
      </c>
      <c r="B68" s="9" t="s">
        <v>1</v>
      </c>
      <c r="C68" s="72" t="e">
        <f t="shared" si="14"/>
        <v>#DIV/0!</v>
      </c>
      <c r="D68" s="72" t="e">
        <f t="shared" si="14"/>
        <v>#DIV/0!</v>
      </c>
      <c r="E68" s="72" t="e">
        <f t="shared" si="14"/>
        <v>#DIV/0!</v>
      </c>
      <c r="G68" s="10">
        <f t="shared" si="15"/>
        <v>0</v>
      </c>
      <c r="H68" s="44">
        <f>SUMPRODUCT((データ入力!$D$2:$D$1700=1)*(データ入力!K$2:K$1700=4))</f>
        <v>0</v>
      </c>
      <c r="I68" s="44">
        <f>SUMPRODUCT((データ入力!$D$2:$D$1700=2)*(データ入力!K$2:K$1700=4))</f>
        <v>0</v>
      </c>
      <c r="K68" s="7"/>
    </row>
    <row r="69" spans="1:11">
      <c r="A69" s="6"/>
      <c r="B69" s="9" t="s">
        <v>16</v>
      </c>
      <c r="C69" s="72" t="e">
        <f t="shared" si="14"/>
        <v>#DIV/0!</v>
      </c>
      <c r="D69" s="72" t="e">
        <f t="shared" si="14"/>
        <v>#DIV/0!</v>
      </c>
      <c r="E69" s="72" t="e">
        <f t="shared" si="14"/>
        <v>#DIV/0!</v>
      </c>
      <c r="G69" s="10">
        <f>SUM(H69:I69)</f>
        <v>0</v>
      </c>
      <c r="H69" s="10">
        <f>H4-SUM(H65:H68)</f>
        <v>0</v>
      </c>
      <c r="I69" s="10">
        <f>I4-SUM(I65:I68)</f>
        <v>0</v>
      </c>
      <c r="J69" s="43"/>
      <c r="K69" s="7"/>
    </row>
    <row r="70" spans="1:11">
      <c r="G70" s="12"/>
      <c r="H70" s="12"/>
      <c r="I70" s="12"/>
    </row>
    <row r="71" spans="1:11">
      <c r="A71" s="5" t="s">
        <v>30</v>
      </c>
      <c r="B71" s="32" t="s">
        <v>182</v>
      </c>
      <c r="C71" s="82"/>
      <c r="D71" s="82"/>
      <c r="E71" s="82"/>
      <c r="G71" s="12"/>
      <c r="H71" s="12"/>
      <c r="I71" s="12"/>
    </row>
    <row r="72" spans="1:11">
      <c r="A72" s="14"/>
      <c r="B72" s="9"/>
      <c r="C72" s="67" t="s">
        <v>14</v>
      </c>
      <c r="D72" s="67" t="s">
        <v>12</v>
      </c>
      <c r="E72" s="67" t="s">
        <v>13</v>
      </c>
      <c r="G72" s="56" t="s">
        <v>51</v>
      </c>
      <c r="H72" s="56" t="s">
        <v>12</v>
      </c>
      <c r="I72" s="56" t="s">
        <v>13</v>
      </c>
      <c r="J72" s="4"/>
    </row>
    <row r="73" spans="1:11">
      <c r="A73" s="6" t="s">
        <v>158</v>
      </c>
      <c r="B73" s="9" t="s">
        <v>52</v>
      </c>
      <c r="C73" s="72" t="e">
        <f>G73/SUM($G$73:$G$78)</f>
        <v>#DIV/0!</v>
      </c>
      <c r="D73" s="72" t="e">
        <f>H73/SUM($H$73:$H$78)</f>
        <v>#DIV/0!</v>
      </c>
      <c r="E73" s="72" t="e">
        <f>I73/SUM($I$73:$I$78)</f>
        <v>#DIV/0!</v>
      </c>
      <c r="G73" s="10">
        <f t="shared" ref="G73:G78" si="16">SUM(H73:I73)</f>
        <v>0</v>
      </c>
      <c r="H73" s="44">
        <f>SUMPRODUCT((データ入力!$D$2:$D$1700=1)*(データ入力!L$2:L$1700=1))</f>
        <v>0</v>
      </c>
      <c r="I73" s="44">
        <f>SUMPRODUCT((データ入力!$D$2:$D$1700=2)*(データ入力!L$2:L$1700=1))</f>
        <v>0</v>
      </c>
      <c r="J73" s="43"/>
    </row>
    <row r="74" spans="1:11">
      <c r="A74" s="6" t="s">
        <v>159</v>
      </c>
      <c r="B74" s="9" t="s">
        <v>160</v>
      </c>
      <c r="C74" s="72" t="e">
        <f t="shared" ref="C74:C78" si="17">G74/SUM($G$73:$G$78)</f>
        <v>#DIV/0!</v>
      </c>
      <c r="D74" s="72" t="e">
        <f t="shared" ref="D74:D78" si="18">H74/SUM($H$73:$H$78)</f>
        <v>#DIV/0!</v>
      </c>
      <c r="E74" s="72" t="e">
        <f t="shared" ref="E74:E78" si="19">I74/SUM($I$73:$I$78)</f>
        <v>#DIV/0!</v>
      </c>
      <c r="G74" s="10">
        <f t="shared" si="16"/>
        <v>0</v>
      </c>
      <c r="H74" s="44">
        <f>SUMPRODUCT((データ入力!$D$2:$D$1700=1)*(データ入力!L$2:L$1700=2))</f>
        <v>0</v>
      </c>
      <c r="I74" s="44">
        <f>SUMPRODUCT((データ入力!$D$2:$D$1700=2)*(データ入力!L$2:L$1700=2))</f>
        <v>0</v>
      </c>
      <c r="J74" s="43"/>
    </row>
    <row r="75" spans="1:11">
      <c r="A75" s="6" t="s">
        <v>153</v>
      </c>
      <c r="B75" s="33" t="s">
        <v>238</v>
      </c>
      <c r="C75" s="72" t="e">
        <f t="shared" si="17"/>
        <v>#DIV/0!</v>
      </c>
      <c r="D75" s="72" t="e">
        <f t="shared" si="18"/>
        <v>#DIV/0!</v>
      </c>
      <c r="E75" s="72" t="e">
        <f t="shared" si="19"/>
        <v>#DIV/0!</v>
      </c>
      <c r="G75" s="10">
        <f t="shared" si="16"/>
        <v>0</v>
      </c>
      <c r="H75" s="44">
        <f>SUMPRODUCT((データ入力!$D$2:$D$1700=1)*(データ入力!L$2:L$1700=3))</f>
        <v>0</v>
      </c>
      <c r="I75" s="44">
        <f>SUMPRODUCT((データ入力!$D$2:$D$1700=2)*(データ入力!L$2:L$1700=3))</f>
        <v>0</v>
      </c>
      <c r="J75" s="43"/>
    </row>
    <row r="76" spans="1:11">
      <c r="A76" s="6" t="s">
        <v>154</v>
      </c>
      <c r="B76" s="58" t="s">
        <v>55</v>
      </c>
      <c r="C76" s="72" t="e">
        <f t="shared" si="17"/>
        <v>#DIV/0!</v>
      </c>
      <c r="D76" s="72" t="e">
        <f t="shared" si="18"/>
        <v>#DIV/0!</v>
      </c>
      <c r="E76" s="72" t="e">
        <f t="shared" si="19"/>
        <v>#DIV/0!</v>
      </c>
      <c r="G76" s="10">
        <f t="shared" si="16"/>
        <v>0</v>
      </c>
      <c r="H76" s="44">
        <f>SUMPRODUCT((データ入力!$D$2:$D$1700=1)*(データ入力!L$2:L$1700=4))</f>
        <v>0</v>
      </c>
      <c r="I76" s="44">
        <f>SUMPRODUCT((データ入力!$D$2:$D$1700=2)*(データ入力!L$2:L$1700=4))</f>
        <v>0</v>
      </c>
      <c r="J76" s="43"/>
    </row>
    <row r="77" spans="1:11">
      <c r="A77" s="57" t="s">
        <v>155</v>
      </c>
      <c r="B77" s="9" t="s">
        <v>53</v>
      </c>
      <c r="C77" s="72" t="e">
        <f t="shared" si="17"/>
        <v>#DIV/0!</v>
      </c>
      <c r="D77" s="72" t="e">
        <f t="shared" si="18"/>
        <v>#DIV/0!</v>
      </c>
      <c r="E77" s="72" t="e">
        <f t="shared" si="19"/>
        <v>#DIV/0!</v>
      </c>
      <c r="G77" s="10">
        <f t="shared" si="16"/>
        <v>0</v>
      </c>
      <c r="H77" s="44">
        <f>SUMPRODUCT((データ入力!$D$2:$D$1700=1)*(データ入力!L$2:L$1700=5))</f>
        <v>0</v>
      </c>
      <c r="I77" s="44">
        <f>SUMPRODUCT((データ入力!$D$2:$D$1700=2)*(データ入力!L$2:L$1700=5))</f>
        <v>0</v>
      </c>
      <c r="J77" s="43"/>
    </row>
    <row r="78" spans="1:11">
      <c r="A78" s="57"/>
      <c r="B78" s="9" t="s">
        <v>16</v>
      </c>
      <c r="C78" s="72" t="e">
        <f t="shared" si="17"/>
        <v>#DIV/0!</v>
      </c>
      <c r="D78" s="72" t="e">
        <f>H78/SUM($H$73:$H$78)</f>
        <v>#DIV/0!</v>
      </c>
      <c r="E78" s="72" t="e">
        <f>I78/SUM($I$73:$I$78)</f>
        <v>#DIV/0!</v>
      </c>
      <c r="G78" s="10">
        <f t="shared" si="16"/>
        <v>0</v>
      </c>
      <c r="H78" s="10">
        <f>SUM(H65:H67)-SUM(H73:H77)</f>
        <v>0</v>
      </c>
      <c r="I78" s="10">
        <f>SUM(I65:I67)-SUM(I73:I77)</f>
        <v>0</v>
      </c>
      <c r="J78" s="43"/>
    </row>
    <row r="79" spans="1:11">
      <c r="A79" s="6"/>
      <c r="C79" s="82"/>
      <c r="D79" s="82"/>
      <c r="E79" s="82"/>
      <c r="G79" s="12"/>
      <c r="H79" s="12"/>
      <c r="I79" s="12"/>
      <c r="J79" s="6"/>
    </row>
    <row r="80" spans="1:11">
      <c r="A80" s="5" t="s">
        <v>30</v>
      </c>
      <c r="B80" s="32" t="s">
        <v>183</v>
      </c>
      <c r="G80" s="12"/>
      <c r="H80" s="12"/>
      <c r="I80" s="12"/>
    </row>
    <row r="81" spans="1:11">
      <c r="B81" s="9"/>
      <c r="C81" s="67" t="s">
        <v>14</v>
      </c>
      <c r="D81" s="67" t="s">
        <v>12</v>
      </c>
      <c r="E81" s="67" t="s">
        <v>13</v>
      </c>
      <c r="G81" s="56" t="s">
        <v>51</v>
      </c>
      <c r="H81" s="56" t="s">
        <v>12</v>
      </c>
      <c r="I81" s="56" t="s">
        <v>13</v>
      </c>
    </row>
    <row r="82" spans="1:11">
      <c r="A82" s="6" t="s">
        <v>158</v>
      </c>
      <c r="B82" s="9" t="s">
        <v>22</v>
      </c>
      <c r="C82" s="72" t="e">
        <f t="shared" ref="C82:C90" si="20">G82/SUM($G$82:$G$90)</f>
        <v>#DIV/0!</v>
      </c>
      <c r="D82" s="72" t="e">
        <f t="shared" ref="D82:D90" si="21">H82/SUM($H$82:$H$90)</f>
        <v>#DIV/0!</v>
      </c>
      <c r="E82" s="72" t="e">
        <f>I82/SUM($I$82:$I$90)</f>
        <v>#DIV/0!</v>
      </c>
      <c r="G82" s="10">
        <f t="shared" ref="G82:G87" si="22">SUM(H82:I82)</f>
        <v>0</v>
      </c>
      <c r="H82" s="44">
        <f>SUMPRODUCT((データ入力!$D$2:$D$1700=1)*(データ入力!M$2:M$1700=1))</f>
        <v>0</v>
      </c>
      <c r="I82" s="44">
        <f>SUMPRODUCT((データ入力!$D$2:$D$1700=2)*(データ入力!M$2:M$1700=1))</f>
        <v>0</v>
      </c>
    </row>
    <row r="83" spans="1:11">
      <c r="A83" s="6" t="s">
        <v>159</v>
      </c>
      <c r="B83" s="9" t="s">
        <v>23</v>
      </c>
      <c r="C83" s="72" t="e">
        <f t="shared" si="20"/>
        <v>#DIV/0!</v>
      </c>
      <c r="D83" s="72" t="e">
        <f t="shared" si="21"/>
        <v>#DIV/0!</v>
      </c>
      <c r="E83" s="72" t="e">
        <f t="shared" ref="E83:E90" si="23">I83/SUM($I$82:$I$90)</f>
        <v>#DIV/0!</v>
      </c>
      <c r="G83" s="10">
        <f t="shared" si="22"/>
        <v>0</v>
      </c>
      <c r="H83" s="44">
        <f>SUMPRODUCT((データ入力!$D$2:$D$1700=1)*(データ入力!M$2:M$1700=2))</f>
        <v>0</v>
      </c>
      <c r="I83" s="44">
        <f>SUMPRODUCT((データ入力!$D$2:$D$1700=2)*(データ入力!M$2:M$1700=2))</f>
        <v>0</v>
      </c>
    </row>
    <row r="84" spans="1:11">
      <c r="A84" s="6" t="s">
        <v>153</v>
      </c>
      <c r="B84" s="9" t="s">
        <v>24</v>
      </c>
      <c r="C84" s="72" t="e">
        <f t="shared" si="20"/>
        <v>#DIV/0!</v>
      </c>
      <c r="D84" s="72" t="e">
        <f t="shared" si="21"/>
        <v>#DIV/0!</v>
      </c>
      <c r="E84" s="72" t="e">
        <f t="shared" si="23"/>
        <v>#DIV/0!</v>
      </c>
      <c r="G84" s="10">
        <f t="shared" si="22"/>
        <v>0</v>
      </c>
      <c r="H84" s="44">
        <f>SUMPRODUCT((データ入力!$D$2:$D$1700=1)*(データ入力!M$2:M$1700=3))</f>
        <v>0</v>
      </c>
      <c r="I84" s="44">
        <f>SUMPRODUCT((データ入力!$D$2:$D$1700=2)*(データ入力!M$2:M$1700=3))</f>
        <v>0</v>
      </c>
      <c r="K84" s="46" t="s">
        <v>186</v>
      </c>
    </row>
    <row r="85" spans="1:11">
      <c r="A85" s="6" t="s">
        <v>154</v>
      </c>
      <c r="B85" s="9" t="s">
        <v>25</v>
      </c>
      <c r="C85" s="72" t="e">
        <f t="shared" si="20"/>
        <v>#DIV/0!</v>
      </c>
      <c r="D85" s="72" t="e">
        <f t="shared" si="21"/>
        <v>#DIV/0!</v>
      </c>
      <c r="E85" s="72" t="e">
        <f t="shared" si="23"/>
        <v>#DIV/0!</v>
      </c>
      <c r="G85" s="10">
        <f t="shared" si="22"/>
        <v>0</v>
      </c>
      <c r="H85" s="44">
        <f>SUMPRODUCT((データ入力!$D$2:$D$1700=1)*(データ入力!M$2:M$1700=4))</f>
        <v>0</v>
      </c>
      <c r="I85" s="44">
        <f>SUMPRODUCT((データ入力!$D$2:$D$1700=2)*(データ入力!M$2:M$1700=4))</f>
        <v>0</v>
      </c>
      <c r="K85" s="46" t="s">
        <v>187</v>
      </c>
    </row>
    <row r="86" spans="1:11">
      <c r="A86" s="6" t="s">
        <v>155</v>
      </c>
      <c r="B86" s="9" t="s">
        <v>26</v>
      </c>
      <c r="C86" s="72" t="e">
        <f t="shared" si="20"/>
        <v>#DIV/0!</v>
      </c>
      <c r="D86" s="72" t="e">
        <f t="shared" si="21"/>
        <v>#DIV/0!</v>
      </c>
      <c r="E86" s="72" t="e">
        <f t="shared" si="23"/>
        <v>#DIV/0!</v>
      </c>
      <c r="G86" s="10">
        <f t="shared" si="22"/>
        <v>0</v>
      </c>
      <c r="H86" s="44">
        <f>SUMPRODUCT((データ入力!$D$2:$D$1700=1)*(データ入力!M$2:M$1700=5))</f>
        <v>0</v>
      </c>
      <c r="I86" s="44">
        <f>SUMPRODUCT((データ入力!$D$2:$D$1700=2)*(データ入力!M$2:M$1700=5))</f>
        <v>0</v>
      </c>
      <c r="J86" s="6"/>
    </row>
    <row r="87" spans="1:11">
      <c r="A87" s="6" t="s">
        <v>156</v>
      </c>
      <c r="B87" s="9" t="s">
        <v>2</v>
      </c>
      <c r="C87" s="72" t="e">
        <f t="shared" si="20"/>
        <v>#DIV/0!</v>
      </c>
      <c r="D87" s="72" t="e">
        <f t="shared" si="21"/>
        <v>#DIV/0!</v>
      </c>
      <c r="E87" s="72" t="e">
        <f t="shared" si="23"/>
        <v>#DIV/0!</v>
      </c>
      <c r="G87" s="10">
        <f t="shared" si="22"/>
        <v>0</v>
      </c>
      <c r="H87" s="44">
        <f>SUMPRODUCT((データ入力!$D$2:$D$1700=1)*(データ入力!M$2:M$1700=6))</f>
        <v>0</v>
      </c>
      <c r="I87" s="44">
        <f>SUMPRODUCT((データ入力!$D$2:$D$1700=2)*(データ入力!M$2:M$1700=6))</f>
        <v>0</v>
      </c>
      <c r="J87" s="6"/>
    </row>
    <row r="88" spans="1:11">
      <c r="A88" s="6" t="s">
        <v>157</v>
      </c>
      <c r="B88" s="9" t="s">
        <v>27</v>
      </c>
      <c r="C88" s="72" t="e">
        <f t="shared" si="20"/>
        <v>#DIV/0!</v>
      </c>
      <c r="D88" s="72" t="e">
        <f t="shared" si="21"/>
        <v>#DIV/0!</v>
      </c>
      <c r="E88" s="72" t="e">
        <f t="shared" si="23"/>
        <v>#DIV/0!</v>
      </c>
      <c r="G88" s="10">
        <f t="shared" ref="G88:G89" si="24">SUM(H88:I88)</f>
        <v>0</v>
      </c>
      <c r="H88" s="44">
        <f>SUMPRODUCT((データ入力!$D$2:$D$1700=1)*(データ入力!M$2:M$1700=7))</f>
        <v>0</v>
      </c>
      <c r="I88" s="44">
        <f>SUMPRODUCT((データ入力!$D$2:$D$1700=2)*(データ入力!M$2:M$1700=7))</f>
        <v>0</v>
      </c>
      <c r="J88" s="6"/>
    </row>
    <row r="89" spans="1:11" ht="13.5" customHeight="1">
      <c r="A89" s="6" t="s">
        <v>161</v>
      </c>
      <c r="B89" s="9" t="s">
        <v>28</v>
      </c>
      <c r="C89" s="72" t="e">
        <f t="shared" si="20"/>
        <v>#DIV/0!</v>
      </c>
      <c r="D89" s="72" t="e">
        <f t="shared" si="21"/>
        <v>#DIV/0!</v>
      </c>
      <c r="E89" s="72" t="e">
        <f t="shared" si="23"/>
        <v>#DIV/0!</v>
      </c>
      <c r="G89" s="10">
        <f t="shared" si="24"/>
        <v>0</v>
      </c>
      <c r="H89" s="44">
        <f>SUMPRODUCT((データ入力!$D$2:$D$1700=1)*(データ入力!M$2:M$1700=8))</f>
        <v>0</v>
      </c>
      <c r="I89" s="44">
        <f>SUMPRODUCT((データ入力!$D$2:$D$1700=2)*(データ入力!M$2:M$1700=8))</f>
        <v>0</v>
      </c>
      <c r="J89" s="6"/>
    </row>
    <row r="90" spans="1:11">
      <c r="A90" s="6" t="s">
        <v>162</v>
      </c>
      <c r="B90" s="9" t="s">
        <v>29</v>
      </c>
      <c r="C90" s="72" t="e">
        <f t="shared" si="20"/>
        <v>#DIV/0!</v>
      </c>
      <c r="D90" s="72" t="e">
        <f t="shared" si="21"/>
        <v>#DIV/0!</v>
      </c>
      <c r="E90" s="72" t="e">
        <f t="shared" si="23"/>
        <v>#DIV/0!</v>
      </c>
      <c r="G90" s="10">
        <f>SUM(H90:I90)</f>
        <v>0</v>
      </c>
      <c r="H90" s="44">
        <f>SUMPRODUCT((データ入力!$D$2:$D$1700=1)*(データ入力!M$2:M$1700=9))</f>
        <v>0</v>
      </c>
      <c r="I90" s="44">
        <f>SUMPRODUCT((データ入力!$D$2:$D$1700=2)*(データ入力!M$2:M$1700=9))</f>
        <v>0</v>
      </c>
      <c r="J90" s="6"/>
    </row>
    <row r="91" spans="1:11">
      <c r="A91" s="6"/>
      <c r="C91" s="84"/>
      <c r="D91" s="84"/>
      <c r="E91" s="84"/>
      <c r="G91" s="12"/>
      <c r="H91" s="45"/>
      <c r="I91" s="45"/>
      <c r="J91" s="6"/>
    </row>
    <row r="92" spans="1:11">
      <c r="A92" s="5" t="s">
        <v>30</v>
      </c>
      <c r="B92" s="32" t="s">
        <v>239</v>
      </c>
      <c r="G92" s="12"/>
      <c r="H92" s="12"/>
      <c r="I92" s="12"/>
    </row>
    <row r="93" spans="1:11">
      <c r="B93" s="9"/>
      <c r="C93" s="90" t="s">
        <v>240</v>
      </c>
      <c r="D93" s="90" t="s">
        <v>160</v>
      </c>
      <c r="E93" s="91" t="s">
        <v>241</v>
      </c>
      <c r="G93" s="59" t="s">
        <v>240</v>
      </c>
      <c r="H93" s="59" t="s">
        <v>160</v>
      </c>
      <c r="I93" s="60" t="s">
        <v>241</v>
      </c>
    </row>
    <row r="94" spans="1:11">
      <c r="A94" s="6" t="s">
        <v>54</v>
      </c>
      <c r="B94" s="9" t="s">
        <v>22</v>
      </c>
      <c r="C94" s="72" t="e">
        <f t="shared" ref="C94:C102" si="25">G94/SUM($G$94:$G$102)</f>
        <v>#DIV/0!</v>
      </c>
      <c r="D94" s="72" t="e">
        <f t="shared" ref="D94:D102" si="26">H94/SUM($H$94:$H$102)</f>
        <v>#DIV/0!</v>
      </c>
      <c r="E94" s="72" t="e">
        <f t="shared" ref="E94:E102" si="27">I94/SUM($I$94:$I$102)</f>
        <v>#DIV/0!</v>
      </c>
      <c r="G94" s="44">
        <f>SUMPRODUCT((データ入力!$L$2:$L$600=1)*(データ入力!M$2:M$600=1))</f>
        <v>0</v>
      </c>
      <c r="H94" s="44">
        <f>SUMPRODUCT((データ入力!$L$2:$L$1700=2)*(データ入力!M$2:M$1700=1))</f>
        <v>0</v>
      </c>
      <c r="I94" s="44">
        <f>SUMPRODUCT((データ入力!$L$2:$L$1700=3)*(データ入力!M$2:M$1700=1))</f>
        <v>0</v>
      </c>
    </row>
    <row r="95" spans="1:11">
      <c r="A95" s="6" t="s">
        <v>15</v>
      </c>
      <c r="B95" s="9" t="s">
        <v>23</v>
      </c>
      <c r="C95" s="72" t="e">
        <f t="shared" si="25"/>
        <v>#DIV/0!</v>
      </c>
      <c r="D95" s="72" t="e">
        <f t="shared" si="26"/>
        <v>#DIV/0!</v>
      </c>
      <c r="E95" s="72" t="e">
        <f t="shared" si="27"/>
        <v>#DIV/0!</v>
      </c>
      <c r="G95" s="44">
        <f>SUMPRODUCT((データ入力!$L$2:$L$600=1)*(データ入力!M$2:M$600=2))</f>
        <v>0</v>
      </c>
      <c r="H95" s="44">
        <f>SUMPRODUCT((データ入力!$L$2:$L$1700=2)*(データ入力!M$2:M$1700=2))</f>
        <v>0</v>
      </c>
      <c r="I95" s="44">
        <f>SUMPRODUCT((データ入力!$L$2:$L$1700=3)*(データ入力!M$2:M$1700=2))</f>
        <v>0</v>
      </c>
    </row>
    <row r="96" spans="1:11">
      <c r="A96" s="6" t="s">
        <v>153</v>
      </c>
      <c r="B96" s="9" t="s">
        <v>24</v>
      </c>
      <c r="C96" s="72" t="e">
        <f t="shared" si="25"/>
        <v>#DIV/0!</v>
      </c>
      <c r="D96" s="72" t="e">
        <f t="shared" si="26"/>
        <v>#DIV/0!</v>
      </c>
      <c r="E96" s="72" t="e">
        <f t="shared" si="27"/>
        <v>#DIV/0!</v>
      </c>
      <c r="G96" s="44">
        <f>SUMPRODUCT((データ入力!$L$2:$L$600=1)*(データ入力!M$2:M$600=3))</f>
        <v>0</v>
      </c>
      <c r="H96" s="44">
        <f>SUMPRODUCT((データ入力!$L$2:$L$1700=2)*(データ入力!M$2:M$1700=3))</f>
        <v>0</v>
      </c>
      <c r="I96" s="44">
        <f>SUMPRODUCT((データ入力!$L$2:$L$1700=3)*(データ入力!M$2:M$1700=3))</f>
        <v>0</v>
      </c>
    </row>
    <row r="97" spans="1:11">
      <c r="A97" s="6" t="s">
        <v>154</v>
      </c>
      <c r="B97" s="9" t="s">
        <v>25</v>
      </c>
      <c r="C97" s="72" t="e">
        <f t="shared" si="25"/>
        <v>#DIV/0!</v>
      </c>
      <c r="D97" s="72" t="e">
        <f t="shared" si="26"/>
        <v>#DIV/0!</v>
      </c>
      <c r="E97" s="72" t="e">
        <f t="shared" si="27"/>
        <v>#DIV/0!</v>
      </c>
      <c r="G97" s="44">
        <f>SUMPRODUCT((データ入力!$L$2:$L$600=1)*(データ入力!M$2:M$600=4))</f>
        <v>0</v>
      </c>
      <c r="H97" s="44">
        <f>SUMPRODUCT((データ入力!$L$2:$L$1700=2)*(データ入力!M$2:M$1700=4))</f>
        <v>0</v>
      </c>
      <c r="I97" s="44">
        <f>SUMPRODUCT((データ入力!$L$2:$L$1700=3)*(データ入力!M$2:M$1700=4))</f>
        <v>0</v>
      </c>
    </row>
    <row r="98" spans="1:11">
      <c r="A98" s="6" t="s">
        <v>155</v>
      </c>
      <c r="B98" s="9" t="s">
        <v>26</v>
      </c>
      <c r="C98" s="72" t="e">
        <f t="shared" si="25"/>
        <v>#DIV/0!</v>
      </c>
      <c r="D98" s="72" t="e">
        <f t="shared" si="26"/>
        <v>#DIV/0!</v>
      </c>
      <c r="E98" s="72" t="e">
        <f t="shared" si="27"/>
        <v>#DIV/0!</v>
      </c>
      <c r="G98" s="44">
        <f>SUMPRODUCT((データ入力!$L$2:$L$600=1)*(データ入力!M$2:M$600=5))</f>
        <v>0</v>
      </c>
      <c r="H98" s="44">
        <f>SUMPRODUCT((データ入力!$L$2:$L$1700=2)*(データ入力!M$2:M$1700=5))</f>
        <v>0</v>
      </c>
      <c r="I98" s="44">
        <f>SUMPRODUCT((データ入力!$L$2:$L$1700=3)*(データ入力!M$2:M$1700=5))</f>
        <v>0</v>
      </c>
      <c r="J98" s="6"/>
    </row>
    <row r="99" spans="1:11">
      <c r="A99" s="6" t="s">
        <v>156</v>
      </c>
      <c r="B99" s="9" t="s">
        <v>2</v>
      </c>
      <c r="C99" s="72" t="e">
        <f t="shared" si="25"/>
        <v>#DIV/0!</v>
      </c>
      <c r="D99" s="72" t="e">
        <f t="shared" si="26"/>
        <v>#DIV/0!</v>
      </c>
      <c r="E99" s="72" t="e">
        <f t="shared" si="27"/>
        <v>#DIV/0!</v>
      </c>
      <c r="G99" s="44">
        <f>SUMPRODUCT((データ入力!$L$2:$L$600=1)*(データ入力!M$2:M$600=6))</f>
        <v>0</v>
      </c>
      <c r="H99" s="44">
        <f>SUMPRODUCT((データ入力!$L$2:$L$1700=2)*(データ入力!M$2:M$1700=6))</f>
        <v>0</v>
      </c>
      <c r="I99" s="44">
        <f>SUMPRODUCT((データ入力!$L$2:$L$1700=3)*(データ入力!M$2:M$1700=6))</f>
        <v>0</v>
      </c>
      <c r="J99" s="6"/>
    </row>
    <row r="100" spans="1:11">
      <c r="A100" s="6" t="s">
        <v>157</v>
      </c>
      <c r="B100" s="9" t="s">
        <v>27</v>
      </c>
      <c r="C100" s="72" t="e">
        <f t="shared" si="25"/>
        <v>#DIV/0!</v>
      </c>
      <c r="D100" s="72" t="e">
        <f t="shared" si="26"/>
        <v>#DIV/0!</v>
      </c>
      <c r="E100" s="72" t="e">
        <f t="shared" si="27"/>
        <v>#DIV/0!</v>
      </c>
      <c r="G100" s="44">
        <f>SUMPRODUCT((データ入力!$L$2:$L$600=1)*(データ入力!M$2:M$600=7))</f>
        <v>0</v>
      </c>
      <c r="H100" s="44">
        <f>SUMPRODUCT((データ入力!$L$2:$L$1700=2)*(データ入力!M$2:M$1700=7))</f>
        <v>0</v>
      </c>
      <c r="I100" s="44">
        <f>SUMPRODUCT((データ入力!$L$2:$L$1700=3)*(データ入力!M$2:M$1700=7))</f>
        <v>0</v>
      </c>
      <c r="J100" s="6"/>
    </row>
    <row r="101" spans="1:11">
      <c r="A101" s="6" t="s">
        <v>161</v>
      </c>
      <c r="B101" s="9" t="s">
        <v>28</v>
      </c>
      <c r="C101" s="72" t="e">
        <f t="shared" si="25"/>
        <v>#DIV/0!</v>
      </c>
      <c r="D101" s="72" t="e">
        <f t="shared" si="26"/>
        <v>#DIV/0!</v>
      </c>
      <c r="E101" s="72" t="e">
        <f t="shared" si="27"/>
        <v>#DIV/0!</v>
      </c>
      <c r="G101" s="44">
        <f>SUMPRODUCT((データ入力!$L$2:$L$600=1)*(データ入力!M$2:M$600=8))</f>
        <v>0</v>
      </c>
      <c r="H101" s="44">
        <f>SUMPRODUCT((データ入力!$L$2:$L$1700=2)*(データ入力!M$2:M$1700=8))</f>
        <v>0</v>
      </c>
      <c r="I101" s="44">
        <f>SUMPRODUCT((データ入力!$L$2:$L$1700=3)*(データ入力!M$2:M$1700=8))</f>
        <v>0</v>
      </c>
      <c r="J101" s="6"/>
    </row>
    <row r="102" spans="1:11">
      <c r="A102" s="6" t="s">
        <v>162</v>
      </c>
      <c r="B102" s="9" t="s">
        <v>29</v>
      </c>
      <c r="C102" s="72" t="e">
        <f t="shared" si="25"/>
        <v>#DIV/0!</v>
      </c>
      <c r="D102" s="72" t="e">
        <f t="shared" si="26"/>
        <v>#DIV/0!</v>
      </c>
      <c r="E102" s="72" t="e">
        <f t="shared" si="27"/>
        <v>#DIV/0!</v>
      </c>
      <c r="G102" s="44">
        <f>SUMPRODUCT((データ入力!$L$2:$L$600=1)*(データ入力!M$2:M$600=9))</f>
        <v>0</v>
      </c>
      <c r="H102" s="44">
        <f>SUMPRODUCT((データ入力!$L$2:$L$1700=2)*(データ入力!M$2:M$1700=9))</f>
        <v>0</v>
      </c>
      <c r="I102" s="44">
        <f>SUMPRODUCT((データ入力!$L$2:$L$1700=3)*(データ入力!M$2:M$1700=9))</f>
        <v>0</v>
      </c>
      <c r="J102" s="6"/>
    </row>
    <row r="103" spans="1:11">
      <c r="A103" s="6"/>
      <c r="C103" s="84"/>
      <c r="D103" s="84"/>
      <c r="E103" s="84"/>
      <c r="G103" s="45"/>
      <c r="H103" s="45"/>
      <c r="I103" s="45"/>
      <c r="J103" s="6"/>
    </row>
    <row r="104" spans="1:11">
      <c r="A104" s="6"/>
      <c r="C104" s="84"/>
      <c r="D104" s="84"/>
      <c r="E104" s="84"/>
      <c r="G104" s="45"/>
      <c r="H104" s="45"/>
      <c r="I104" s="45"/>
      <c r="J104" s="6"/>
    </row>
    <row r="105" spans="1:11">
      <c r="A105" s="6"/>
      <c r="C105" s="84"/>
      <c r="D105" s="84"/>
      <c r="E105" s="84"/>
      <c r="G105" s="45"/>
      <c r="H105" s="45"/>
      <c r="I105" s="45"/>
      <c r="J105" s="6"/>
      <c r="K105" s="46" t="s">
        <v>186</v>
      </c>
    </row>
    <row r="106" spans="1:11">
      <c r="A106" s="6"/>
      <c r="C106" s="84"/>
      <c r="D106" s="84"/>
      <c r="E106" s="84"/>
      <c r="G106" s="45"/>
      <c r="H106" s="45"/>
      <c r="I106" s="45"/>
      <c r="J106" s="6"/>
      <c r="K106" s="46" t="s">
        <v>242</v>
      </c>
    </row>
    <row r="107" spans="1:11">
      <c r="A107" s="6"/>
      <c r="C107" s="84"/>
      <c r="D107" s="84"/>
      <c r="E107" s="84"/>
      <c r="G107" s="45"/>
      <c r="H107" s="45"/>
      <c r="I107" s="45"/>
      <c r="J107" s="6"/>
    </row>
    <row r="108" spans="1:11">
      <c r="A108" s="6"/>
      <c r="C108" s="84"/>
      <c r="D108" s="84"/>
      <c r="E108" s="84"/>
      <c r="G108" s="45"/>
      <c r="H108" s="45"/>
      <c r="I108" s="45"/>
      <c r="J108" s="6"/>
    </row>
    <row r="109" spans="1:11">
      <c r="A109" s="6"/>
      <c r="C109" s="84"/>
      <c r="D109" s="84"/>
      <c r="E109" s="84"/>
      <c r="G109" s="45"/>
      <c r="H109" s="45"/>
      <c r="I109" s="45"/>
      <c r="J109" s="6"/>
    </row>
    <row r="110" spans="1:11">
      <c r="A110" s="6"/>
      <c r="C110" s="84"/>
      <c r="D110" s="84"/>
      <c r="E110" s="84"/>
      <c r="G110" s="45"/>
      <c r="H110" s="45"/>
      <c r="I110" s="45"/>
      <c r="J110" s="6"/>
    </row>
    <row r="111" spans="1:11">
      <c r="A111" s="6"/>
      <c r="C111" s="84"/>
      <c r="D111" s="84"/>
      <c r="E111" s="84"/>
      <c r="G111" s="45"/>
      <c r="H111" s="45"/>
      <c r="I111" s="45"/>
      <c r="J111" s="6"/>
    </row>
    <row r="112" spans="1:11">
      <c r="A112" s="6"/>
      <c r="C112" s="84"/>
      <c r="D112" s="84"/>
      <c r="E112" s="84"/>
      <c r="G112" s="45"/>
      <c r="H112" s="45"/>
      <c r="I112" s="45"/>
      <c r="J112" s="6"/>
    </row>
    <row r="113" spans="1:16">
      <c r="A113" s="6"/>
      <c r="C113" s="84"/>
      <c r="D113" s="84"/>
      <c r="E113" s="84"/>
      <c r="G113" s="45"/>
      <c r="H113" s="45"/>
      <c r="I113" s="45"/>
      <c r="J113" s="6"/>
    </row>
    <row r="114" spans="1:16">
      <c r="A114" s="6"/>
      <c r="C114" s="84"/>
      <c r="D114" s="84"/>
      <c r="E114" s="84"/>
      <c r="G114" s="45"/>
      <c r="H114" s="45"/>
      <c r="I114" s="45"/>
      <c r="J114" s="6"/>
    </row>
    <row r="115" spans="1:16">
      <c r="A115" s="6"/>
      <c r="C115" s="84"/>
      <c r="D115" s="84"/>
      <c r="E115" s="84"/>
      <c r="G115" s="45"/>
      <c r="H115" s="45"/>
      <c r="I115" s="45"/>
      <c r="J115" s="6"/>
    </row>
    <row r="116" spans="1:16">
      <c r="A116" s="6"/>
      <c r="C116" s="84"/>
      <c r="D116" s="84"/>
      <c r="E116" s="84"/>
      <c r="G116" s="45"/>
      <c r="H116" s="45"/>
      <c r="I116" s="45"/>
      <c r="J116" s="6"/>
    </row>
    <row r="117" spans="1:16">
      <c r="A117" s="6"/>
      <c r="C117" s="84"/>
      <c r="D117" s="84"/>
      <c r="E117" s="84"/>
      <c r="G117" s="45"/>
      <c r="H117" s="45"/>
      <c r="I117" s="45"/>
      <c r="J117" s="6"/>
    </row>
    <row r="118" spans="1:16">
      <c r="A118" s="6"/>
      <c r="C118" s="84"/>
      <c r="D118" s="84"/>
      <c r="E118" s="84"/>
      <c r="G118" s="45"/>
      <c r="H118" s="45"/>
      <c r="I118" s="45"/>
      <c r="J118" s="6"/>
    </row>
    <row r="119" spans="1:16">
      <c r="A119" s="6"/>
      <c r="C119" s="84"/>
      <c r="D119" s="84"/>
      <c r="E119" s="84"/>
      <c r="G119" s="45"/>
      <c r="H119" s="45"/>
      <c r="I119" s="45"/>
      <c r="J119" s="6"/>
    </row>
    <row r="120" spans="1:16">
      <c r="A120" s="6"/>
      <c r="C120" s="84"/>
      <c r="D120" s="84"/>
      <c r="E120" s="84"/>
      <c r="G120" s="45"/>
      <c r="H120" s="45"/>
      <c r="I120" s="45"/>
      <c r="J120" s="6"/>
    </row>
    <row r="121" spans="1:16">
      <c r="A121" s="6"/>
      <c r="C121" s="84"/>
      <c r="D121" s="84"/>
      <c r="E121" s="84"/>
      <c r="G121" s="45"/>
      <c r="H121" s="45"/>
      <c r="I121" s="45"/>
      <c r="J121" s="6"/>
    </row>
    <row r="122" spans="1:16">
      <c r="A122" s="6"/>
      <c r="C122" s="84"/>
      <c r="D122" s="84"/>
      <c r="E122" s="84"/>
      <c r="G122" s="45"/>
      <c r="H122" s="45"/>
      <c r="I122" s="45"/>
      <c r="J122" s="6"/>
    </row>
    <row r="123" spans="1:16">
      <c r="A123" s="6"/>
      <c r="C123" s="84"/>
      <c r="D123" s="84"/>
      <c r="E123" s="84"/>
      <c r="G123" s="45"/>
      <c r="H123" s="45"/>
      <c r="I123" s="45"/>
      <c r="J123" s="6"/>
    </row>
    <row r="124" spans="1:16">
      <c r="A124" s="6"/>
      <c r="C124" s="84"/>
      <c r="D124" s="84"/>
      <c r="E124" s="84"/>
      <c r="G124" s="45"/>
      <c r="H124" s="45"/>
      <c r="I124" s="45"/>
      <c r="J124" s="6"/>
    </row>
    <row r="125" spans="1:16">
      <c r="A125" s="6"/>
      <c r="C125" s="84"/>
      <c r="D125" s="84"/>
      <c r="E125" s="84"/>
      <c r="G125" s="45"/>
      <c r="H125" s="45"/>
      <c r="I125" s="45"/>
      <c r="J125" s="6"/>
    </row>
    <row r="126" spans="1:16">
      <c r="A126" s="5" t="s">
        <v>33</v>
      </c>
      <c r="B126" s="32" t="s">
        <v>95</v>
      </c>
      <c r="G126" s="12"/>
      <c r="H126" s="12"/>
      <c r="I126" s="12"/>
      <c r="J126" s="4"/>
      <c r="K126" s="46" t="s">
        <v>190</v>
      </c>
      <c r="P126" s="46" t="s">
        <v>188</v>
      </c>
    </row>
    <row r="127" spans="1:16">
      <c r="B127" s="9"/>
      <c r="C127" s="67" t="s">
        <v>14</v>
      </c>
      <c r="D127" s="67" t="s">
        <v>12</v>
      </c>
      <c r="E127" s="67" t="s">
        <v>13</v>
      </c>
      <c r="G127" s="56" t="s">
        <v>51</v>
      </c>
      <c r="H127" s="56" t="s">
        <v>12</v>
      </c>
      <c r="I127" s="56" t="s">
        <v>13</v>
      </c>
      <c r="J127" s="4"/>
      <c r="K127" s="46" t="s">
        <v>191</v>
      </c>
    </row>
    <row r="128" spans="1:16">
      <c r="A128" s="6" t="s">
        <v>158</v>
      </c>
      <c r="B128" s="9" t="s">
        <v>31</v>
      </c>
      <c r="C128" s="72" t="e">
        <f>G128/SUM($G$66:$G$68)</f>
        <v>#DIV/0!</v>
      </c>
      <c r="D128" s="86" t="e">
        <f>IF(H128="","",H128/SUM($H$66:$H$68))</f>
        <v>#DIV/0!</v>
      </c>
      <c r="E128" s="86" t="e">
        <f>IF(I128="","",I128/SUM($I$66:$I$68))</f>
        <v>#DIV/0!</v>
      </c>
      <c r="G128" s="10">
        <f t="shared" ref="G128:G133" si="28">SUM(H128:I128)</f>
        <v>0</v>
      </c>
      <c r="H128" s="44">
        <f>SUMPRODUCT((データ入力!$D$2:$D$1700=1)*(データ入力!$K$2:$K$1700&gt;=2)*(データ入力!N$2:N$1700=1))</f>
        <v>0</v>
      </c>
      <c r="I128" s="44">
        <f>SUMPRODUCT((データ入力!$D$2:$D$1700=2)*(データ入力!$K$2:$K$1700&gt;=2)*(データ入力!N$2:N$1700=1))</f>
        <v>0</v>
      </c>
      <c r="J128" s="4"/>
    </row>
    <row r="129" spans="1:10">
      <c r="A129" s="6" t="s">
        <v>159</v>
      </c>
      <c r="B129" s="9" t="s">
        <v>3</v>
      </c>
      <c r="C129" s="72" t="e">
        <f t="shared" ref="C129:C134" si="29">G129/SUM($G$66:$G$68)</f>
        <v>#DIV/0!</v>
      </c>
      <c r="D129" s="86" t="e">
        <f t="shared" ref="D129:D134" si="30">IF(H129="","",H129/SUM($H$66:$H$68))</f>
        <v>#DIV/0!</v>
      </c>
      <c r="E129" s="86" t="e">
        <f t="shared" ref="E129:E134" si="31">IF(I129="","",I129/SUM($I$66:$I$68))</f>
        <v>#DIV/0!</v>
      </c>
      <c r="G129" s="10">
        <f t="shared" si="28"/>
        <v>0</v>
      </c>
      <c r="H129" s="44">
        <f>SUMPRODUCT((データ入力!$D$2:$D$1700=1)*(データ入力!$K$2:$K$1700&gt;=2)*(データ入力!N$2:N$1700=2))</f>
        <v>0</v>
      </c>
      <c r="I129" s="44">
        <f>SUMPRODUCT((データ入力!$D$2:$D$1700=2)*(データ入力!$K$2:$K$1700&gt;=2)*(データ入力!N$2:N$1700=2))</f>
        <v>0</v>
      </c>
      <c r="J129" s="4"/>
    </row>
    <row r="130" spans="1:10">
      <c r="A130" s="6" t="s">
        <v>153</v>
      </c>
      <c r="B130" s="9" t="s">
        <v>32</v>
      </c>
      <c r="C130" s="72" t="e">
        <f t="shared" si="29"/>
        <v>#DIV/0!</v>
      </c>
      <c r="D130" s="86" t="e">
        <f t="shared" si="30"/>
        <v>#DIV/0!</v>
      </c>
      <c r="E130" s="86" t="e">
        <f t="shared" si="31"/>
        <v>#DIV/0!</v>
      </c>
      <c r="G130" s="10">
        <f t="shared" si="28"/>
        <v>0</v>
      </c>
      <c r="H130" s="44">
        <f>SUMPRODUCT((データ入力!$D$2:$D$1700=1)*(データ入力!$K$2:$K$1700&gt;=2)*(データ入力!N$2:N$1700=3))</f>
        <v>0</v>
      </c>
      <c r="I130" s="44">
        <f>SUMPRODUCT((データ入力!$D$2:$D$1700=2)*(データ入力!$K$2:$K$1700&gt;=2)*(データ入力!N$2:N$1700=3))</f>
        <v>0</v>
      </c>
      <c r="J130" s="4"/>
    </row>
    <row r="131" spans="1:10">
      <c r="A131" s="6" t="s">
        <v>154</v>
      </c>
      <c r="B131" s="9" t="s">
        <v>4</v>
      </c>
      <c r="C131" s="72" t="e">
        <f t="shared" si="29"/>
        <v>#DIV/0!</v>
      </c>
      <c r="D131" s="86" t="e">
        <f t="shared" si="30"/>
        <v>#DIV/0!</v>
      </c>
      <c r="E131" s="86" t="e">
        <f t="shared" si="31"/>
        <v>#DIV/0!</v>
      </c>
      <c r="G131" s="10">
        <f t="shared" si="28"/>
        <v>0</v>
      </c>
      <c r="H131" s="44">
        <f>SUMPRODUCT((データ入力!$D$2:$D$1700=1)*(データ入力!$K$2:$K$1700&gt;=2)*(データ入力!N$2:N$1700=4))</f>
        <v>0</v>
      </c>
      <c r="I131" s="44">
        <f>SUMPRODUCT((データ入力!$D$2:$D$1700=2)*(データ入力!$K$2:$K$1700&gt;=2)*(データ入力!N$2:N$1700=4))</f>
        <v>0</v>
      </c>
      <c r="J131" s="4"/>
    </row>
    <row r="132" spans="1:10">
      <c r="A132" s="6" t="s">
        <v>155</v>
      </c>
      <c r="B132" s="9" t="s">
        <v>5</v>
      </c>
      <c r="C132" s="72" t="e">
        <f t="shared" si="29"/>
        <v>#DIV/0!</v>
      </c>
      <c r="D132" s="86" t="e">
        <f t="shared" si="30"/>
        <v>#DIV/0!</v>
      </c>
      <c r="E132" s="86" t="e">
        <f t="shared" si="31"/>
        <v>#DIV/0!</v>
      </c>
      <c r="G132" s="10">
        <f t="shared" si="28"/>
        <v>0</v>
      </c>
      <c r="H132" s="44">
        <f>SUMPRODUCT((データ入力!$D$2:$D$1700=1)*(データ入力!$K$2:$K$1700&gt;=2)*(データ入力!N$2:N$1700=5))</f>
        <v>0</v>
      </c>
      <c r="I132" s="44">
        <f>SUMPRODUCT((データ入力!$D$2:$D$1700=2)*(データ入力!$K$2:$K$1700&gt;=2)*(データ入力!N$2:N$1700=5))</f>
        <v>0</v>
      </c>
      <c r="J132" s="4"/>
    </row>
    <row r="133" spans="1:10">
      <c r="A133" s="6" t="s">
        <v>156</v>
      </c>
      <c r="B133" s="9" t="s">
        <v>29</v>
      </c>
      <c r="C133" s="72" t="e">
        <f t="shared" si="29"/>
        <v>#DIV/0!</v>
      </c>
      <c r="D133" s="86" t="e">
        <f t="shared" si="30"/>
        <v>#DIV/0!</v>
      </c>
      <c r="E133" s="86" t="e">
        <f t="shared" si="31"/>
        <v>#DIV/0!</v>
      </c>
      <c r="G133" s="10">
        <f t="shared" si="28"/>
        <v>0</v>
      </c>
      <c r="H133" s="44">
        <f>SUMPRODUCT((データ入力!$D$2:$D$1700=1)*(データ入力!$K$2:$K$1700&gt;=2)*(データ入力!N$2:N$1700=6))</f>
        <v>0</v>
      </c>
      <c r="I133" s="44">
        <f>SUMPRODUCT((データ入力!$D$2:$D$1700=2)*(データ入力!$K$2:$K$1700&gt;=2)*(データ入力!N$2:N$1700=6))</f>
        <v>0</v>
      </c>
      <c r="J133" s="4"/>
    </row>
    <row r="134" spans="1:10">
      <c r="A134" s="6"/>
      <c r="B134" s="9" t="s">
        <v>16</v>
      </c>
      <c r="C134" s="72" t="e">
        <f t="shared" si="29"/>
        <v>#DIV/0!</v>
      </c>
      <c r="D134" s="86" t="e">
        <f t="shared" si="30"/>
        <v>#DIV/0!</v>
      </c>
      <c r="E134" s="86" t="e">
        <f t="shared" si="31"/>
        <v>#DIV/0!</v>
      </c>
      <c r="G134" s="10">
        <f>SUM(H134:I134)</f>
        <v>0</v>
      </c>
      <c r="H134" s="10">
        <f>SUM(H66:H68)-SUM(H128:H133)</f>
        <v>0</v>
      </c>
      <c r="I134" s="10">
        <f>SUM(I66:I68)-SUM(I128:I133)</f>
        <v>0</v>
      </c>
      <c r="J134" s="4"/>
    </row>
    <row r="135" spans="1:10">
      <c r="G135" s="12"/>
      <c r="H135" s="12"/>
      <c r="I135" s="12"/>
      <c r="J135" s="4"/>
    </row>
    <row r="136" spans="1:10">
      <c r="A136" s="5" t="s">
        <v>36</v>
      </c>
      <c r="B136" s="32" t="s">
        <v>96</v>
      </c>
      <c r="G136" s="12"/>
      <c r="H136" s="12"/>
      <c r="I136" s="12"/>
      <c r="J136" s="4"/>
    </row>
    <row r="137" spans="1:10">
      <c r="B137" s="9"/>
      <c r="C137" s="67" t="s">
        <v>14</v>
      </c>
      <c r="D137" s="67" t="s">
        <v>12</v>
      </c>
      <c r="E137" s="67" t="s">
        <v>13</v>
      </c>
      <c r="G137" s="56" t="s">
        <v>51</v>
      </c>
      <c r="H137" s="56" t="s">
        <v>12</v>
      </c>
      <c r="I137" s="56" t="s">
        <v>13</v>
      </c>
      <c r="J137" s="4"/>
    </row>
    <row r="138" spans="1:10">
      <c r="A138" s="6" t="s">
        <v>158</v>
      </c>
      <c r="B138" s="9" t="s">
        <v>34</v>
      </c>
      <c r="C138" s="72" t="e">
        <f t="shared" ref="C138:E142" si="32">G138/G$4</f>
        <v>#DIV/0!</v>
      </c>
      <c r="D138" s="72" t="e">
        <f t="shared" si="32"/>
        <v>#DIV/0!</v>
      </c>
      <c r="E138" s="72" t="e">
        <f t="shared" si="32"/>
        <v>#DIV/0!</v>
      </c>
      <c r="G138" s="10">
        <f>SUM(H138:I138)</f>
        <v>0</v>
      </c>
      <c r="H138" s="44">
        <f>SUMPRODUCT((データ入力!$D$2:$D$1700=1)*(データ入力!O$2:O$1700=1))</f>
        <v>0</v>
      </c>
      <c r="I138" s="44">
        <f>SUMPRODUCT((データ入力!$D$2:$D$1700=2)*(データ入力!O$2:O$1700=1))</f>
        <v>0</v>
      </c>
      <c r="J138" s="4"/>
    </row>
    <row r="139" spans="1:10">
      <c r="A139" s="6" t="s">
        <v>159</v>
      </c>
      <c r="B139" s="9" t="s">
        <v>6</v>
      </c>
      <c r="C139" s="72" t="e">
        <f t="shared" si="32"/>
        <v>#DIV/0!</v>
      </c>
      <c r="D139" s="72" t="e">
        <f t="shared" si="32"/>
        <v>#DIV/0!</v>
      </c>
      <c r="E139" s="72" t="e">
        <f t="shared" si="32"/>
        <v>#DIV/0!</v>
      </c>
      <c r="G139" s="10">
        <f>SUM(H139:I139)</f>
        <v>0</v>
      </c>
      <c r="H139" s="44">
        <f>SUMPRODUCT((データ入力!$D$2:$D$1700=1)*(データ入力!O$2:O$1700=2))</f>
        <v>0</v>
      </c>
      <c r="I139" s="44">
        <f>SUMPRODUCT((データ入力!$D$2:$D$1700=2)*(データ入力!O$2:O$1700=2))</f>
        <v>0</v>
      </c>
      <c r="J139" s="4"/>
    </row>
    <row r="140" spans="1:10">
      <c r="A140" s="6" t="s">
        <v>153</v>
      </c>
      <c r="B140" s="9" t="s">
        <v>35</v>
      </c>
      <c r="C140" s="72" t="e">
        <f t="shared" si="32"/>
        <v>#DIV/0!</v>
      </c>
      <c r="D140" s="72" t="e">
        <f t="shared" si="32"/>
        <v>#DIV/0!</v>
      </c>
      <c r="E140" s="72" t="e">
        <f t="shared" si="32"/>
        <v>#DIV/0!</v>
      </c>
      <c r="G140" s="10">
        <f>SUM(H140:I140)</f>
        <v>0</v>
      </c>
      <c r="H140" s="44">
        <f>SUMPRODUCT((データ入力!$D$2:$D$1700=1)*(データ入力!O$2:O$1700=3))</f>
        <v>0</v>
      </c>
      <c r="I140" s="44">
        <f>SUMPRODUCT((データ入力!$D$2:$D$1700=2)*(データ入力!O$2:O$1700=3))</f>
        <v>0</v>
      </c>
      <c r="J140" s="4"/>
    </row>
    <row r="141" spans="1:10">
      <c r="A141" s="6" t="s">
        <v>154</v>
      </c>
      <c r="B141" s="9" t="s">
        <v>7</v>
      </c>
      <c r="C141" s="72" t="e">
        <f t="shared" si="32"/>
        <v>#DIV/0!</v>
      </c>
      <c r="D141" s="72" t="e">
        <f t="shared" si="32"/>
        <v>#DIV/0!</v>
      </c>
      <c r="E141" s="72" t="e">
        <f t="shared" si="32"/>
        <v>#DIV/0!</v>
      </c>
      <c r="G141" s="10">
        <f>SUM(H141:I141)</f>
        <v>0</v>
      </c>
      <c r="H141" s="44">
        <f>SUMPRODUCT((データ入力!$D$2:$D$1700=1)*(データ入力!O$2:O$1700=4))</f>
        <v>0</v>
      </c>
      <c r="I141" s="44">
        <f>SUMPRODUCT((データ入力!$D$2:$D$1700=2)*(データ入力!O$2:O$1700=4))</f>
        <v>0</v>
      </c>
      <c r="J141" s="4"/>
    </row>
    <row r="142" spans="1:10">
      <c r="B142" s="9" t="s">
        <v>16</v>
      </c>
      <c r="C142" s="72" t="e">
        <f t="shared" si="32"/>
        <v>#DIV/0!</v>
      </c>
      <c r="D142" s="72" t="e">
        <f t="shared" si="32"/>
        <v>#DIV/0!</v>
      </c>
      <c r="E142" s="72" t="e">
        <f t="shared" si="32"/>
        <v>#DIV/0!</v>
      </c>
      <c r="G142" s="10">
        <f>SUM(H142:I142)</f>
        <v>0</v>
      </c>
      <c r="H142" s="10">
        <f>H4-SUM(H138:H141)</f>
        <v>0</v>
      </c>
      <c r="I142" s="10">
        <f>I4-SUM(I138:I141)</f>
        <v>0</v>
      </c>
      <c r="J142" s="4"/>
    </row>
    <row r="143" spans="1:10">
      <c r="C143" s="82"/>
      <c r="D143" s="82"/>
      <c r="E143" s="82"/>
      <c r="G143" s="12"/>
      <c r="H143" s="12"/>
      <c r="I143" s="12"/>
      <c r="J143" s="4"/>
    </row>
    <row r="144" spans="1:10">
      <c r="C144" s="82"/>
      <c r="D144" s="82"/>
      <c r="E144" s="82"/>
      <c r="G144" s="12"/>
      <c r="H144" s="12"/>
      <c r="I144" s="12"/>
      <c r="J144" s="4"/>
    </row>
    <row r="147" spans="1:11">
      <c r="A147" s="5" t="s">
        <v>37</v>
      </c>
      <c r="B147" s="35" t="s">
        <v>97</v>
      </c>
      <c r="G147" s="12"/>
      <c r="H147" s="12"/>
      <c r="I147" s="12"/>
      <c r="J147" s="4"/>
      <c r="K147" s="48" t="s">
        <v>189</v>
      </c>
    </row>
    <row r="148" spans="1:11">
      <c r="B148" s="9"/>
      <c r="C148" s="67" t="s">
        <v>14</v>
      </c>
      <c r="D148" s="67" t="s">
        <v>12</v>
      </c>
      <c r="E148" s="67" t="s">
        <v>13</v>
      </c>
      <c r="G148" s="56" t="s">
        <v>51</v>
      </c>
      <c r="H148" s="56" t="s">
        <v>12</v>
      </c>
      <c r="I148" s="56" t="s">
        <v>13</v>
      </c>
      <c r="J148" s="4"/>
    </row>
    <row r="149" spans="1:11">
      <c r="A149" s="6" t="s">
        <v>163</v>
      </c>
      <c r="B149" s="9" t="s">
        <v>34</v>
      </c>
      <c r="C149" s="72" t="e">
        <f t="shared" ref="C149:E153" si="33">G149/G$4</f>
        <v>#DIV/0!</v>
      </c>
      <c r="D149" s="72" t="e">
        <f t="shared" si="33"/>
        <v>#DIV/0!</v>
      </c>
      <c r="E149" s="72" t="e">
        <f t="shared" si="33"/>
        <v>#DIV/0!</v>
      </c>
      <c r="G149" s="10">
        <f>SUM(H149:I149)</f>
        <v>0</v>
      </c>
      <c r="H149" s="44">
        <f>SUMPRODUCT((データ入力!$D$2:$D$1700=1)*(データ入力!P$2:P$1700=1))</f>
        <v>0</v>
      </c>
      <c r="I149" s="44">
        <f>SUMPRODUCT((データ入力!$D$2:$D$1700=2)*(データ入力!P$2:P$1700=1))</f>
        <v>0</v>
      </c>
    </row>
    <row r="150" spans="1:11">
      <c r="A150" s="6" t="s">
        <v>164</v>
      </c>
      <c r="B150" s="9" t="s">
        <v>6</v>
      </c>
      <c r="C150" s="72" t="e">
        <f t="shared" si="33"/>
        <v>#DIV/0!</v>
      </c>
      <c r="D150" s="72" t="e">
        <f t="shared" si="33"/>
        <v>#DIV/0!</v>
      </c>
      <c r="E150" s="72" t="e">
        <f t="shared" si="33"/>
        <v>#DIV/0!</v>
      </c>
      <c r="G150" s="10">
        <f>SUM(H150:I150)</f>
        <v>0</v>
      </c>
      <c r="H150" s="44">
        <f>SUMPRODUCT((データ入力!$D$2:$D$1700=1)*(データ入力!P$2:P$1700=2))</f>
        <v>0</v>
      </c>
      <c r="I150" s="44">
        <f>SUMPRODUCT((データ入力!$D$2:$D$1700=2)*(データ入力!P$2:P$1700=2))</f>
        <v>0</v>
      </c>
    </row>
    <row r="151" spans="1:11">
      <c r="A151" s="6" t="s">
        <v>165</v>
      </c>
      <c r="B151" s="9" t="s">
        <v>35</v>
      </c>
      <c r="C151" s="72" t="e">
        <f t="shared" si="33"/>
        <v>#DIV/0!</v>
      </c>
      <c r="D151" s="72" t="e">
        <f t="shared" si="33"/>
        <v>#DIV/0!</v>
      </c>
      <c r="E151" s="72" t="e">
        <f t="shared" si="33"/>
        <v>#DIV/0!</v>
      </c>
      <c r="G151" s="10">
        <f>SUM(H151:I151)</f>
        <v>0</v>
      </c>
      <c r="H151" s="44">
        <f>SUMPRODUCT((データ入力!$D$2:$D$1700=1)*(データ入力!P$2:P$1700=3))</f>
        <v>0</v>
      </c>
      <c r="I151" s="44">
        <f>SUMPRODUCT((データ入力!$D$2:$D$1700=2)*(データ入力!P$2:P$1700=3))</f>
        <v>0</v>
      </c>
    </row>
    <row r="152" spans="1:11">
      <c r="A152" s="6" t="s">
        <v>166</v>
      </c>
      <c r="B152" s="9" t="s">
        <v>7</v>
      </c>
      <c r="C152" s="72" t="e">
        <f t="shared" si="33"/>
        <v>#DIV/0!</v>
      </c>
      <c r="D152" s="72" t="e">
        <f t="shared" si="33"/>
        <v>#DIV/0!</v>
      </c>
      <c r="E152" s="72" t="e">
        <f t="shared" si="33"/>
        <v>#DIV/0!</v>
      </c>
      <c r="G152" s="10">
        <f>SUM(H152:I152)</f>
        <v>0</v>
      </c>
      <c r="H152" s="44">
        <f>SUMPRODUCT((データ入力!$D$2:$D$1700=1)*(データ入力!P$2:P$1700=4))</f>
        <v>0</v>
      </c>
      <c r="I152" s="44">
        <f>SUMPRODUCT((データ入力!$D$2:$D$1700=2)*(データ入力!P$2:P$1700=4))</f>
        <v>0</v>
      </c>
    </row>
    <row r="153" spans="1:11">
      <c r="B153" s="9" t="s">
        <v>16</v>
      </c>
      <c r="C153" s="72" t="e">
        <f t="shared" si="33"/>
        <v>#DIV/0!</v>
      </c>
      <c r="D153" s="72" t="e">
        <f t="shared" si="33"/>
        <v>#DIV/0!</v>
      </c>
      <c r="E153" s="72" t="e">
        <f t="shared" si="33"/>
        <v>#DIV/0!</v>
      </c>
      <c r="G153" s="10">
        <f>SUM(H153:I153)</f>
        <v>0</v>
      </c>
      <c r="H153" s="10">
        <f>H4-SUM(H149:H152)</f>
        <v>0</v>
      </c>
      <c r="I153" s="10">
        <f>I4-SUM(I149:I152)</f>
        <v>0</v>
      </c>
    </row>
    <row r="162" spans="1:16">
      <c r="C162" s="82"/>
      <c r="D162" s="82"/>
      <c r="E162" s="82"/>
      <c r="G162" s="12"/>
      <c r="H162" s="12"/>
      <c r="I162" s="12"/>
    </row>
    <row r="168" spans="1:16">
      <c r="A168" s="5" t="s">
        <v>38</v>
      </c>
      <c r="B168" s="35" t="s">
        <v>102</v>
      </c>
      <c r="G168" s="12"/>
      <c r="H168" s="12"/>
      <c r="I168" s="12"/>
      <c r="K168" s="48" t="s">
        <v>194</v>
      </c>
      <c r="P168" s="48" t="s">
        <v>194</v>
      </c>
    </row>
    <row r="169" spans="1:16">
      <c r="B169" s="9"/>
      <c r="C169" s="67" t="s">
        <v>14</v>
      </c>
      <c r="D169" s="67" t="s">
        <v>12</v>
      </c>
      <c r="E169" s="67" t="s">
        <v>13</v>
      </c>
      <c r="G169" s="56" t="s">
        <v>51</v>
      </c>
      <c r="H169" s="56" t="s">
        <v>12</v>
      </c>
      <c r="I169" s="56" t="s">
        <v>13</v>
      </c>
      <c r="K169" s="46" t="s">
        <v>192</v>
      </c>
      <c r="P169" s="46" t="s">
        <v>193</v>
      </c>
    </row>
    <row r="170" spans="1:16">
      <c r="A170" s="6" t="s">
        <v>163</v>
      </c>
      <c r="B170" s="9" t="s">
        <v>98</v>
      </c>
      <c r="C170" s="72" t="e">
        <f t="shared" ref="C170:E175" si="34">G170/G$4</f>
        <v>#DIV/0!</v>
      </c>
      <c r="D170" s="72" t="e">
        <f t="shared" si="34"/>
        <v>#DIV/0!</v>
      </c>
      <c r="E170" s="72" t="e">
        <f t="shared" si="34"/>
        <v>#DIV/0!</v>
      </c>
      <c r="G170" s="10">
        <f t="shared" ref="G170:G175" si="35">SUM(H170:I170)</f>
        <v>0</v>
      </c>
      <c r="H170" s="44">
        <f>SUMPRODUCT((データ入力!$D$2:$D$1700=1)*(データ入力!Q$2:Q$1700=1))</f>
        <v>0</v>
      </c>
      <c r="I170" s="44">
        <f>SUMPRODUCT((データ入力!$D$2:$D$1700=2)*(データ入力!Q$2:Q$1700=1))</f>
        <v>0</v>
      </c>
    </row>
    <row r="171" spans="1:16">
      <c r="A171" s="6" t="s">
        <v>164</v>
      </c>
      <c r="B171" s="9" t="s">
        <v>99</v>
      </c>
      <c r="C171" s="72" t="e">
        <f t="shared" si="34"/>
        <v>#DIV/0!</v>
      </c>
      <c r="D171" s="72" t="e">
        <f t="shared" si="34"/>
        <v>#DIV/0!</v>
      </c>
      <c r="E171" s="72" t="e">
        <f t="shared" si="34"/>
        <v>#DIV/0!</v>
      </c>
      <c r="G171" s="10">
        <f t="shared" si="35"/>
        <v>0</v>
      </c>
      <c r="H171" s="44">
        <f>SUMPRODUCT((データ入力!$D$2:$D$1700=1)*(データ入力!Q$2:Q$1700=2))</f>
        <v>0</v>
      </c>
      <c r="I171" s="44">
        <f>SUMPRODUCT((データ入力!$D$2:$D$1700=2)*(データ入力!Q$2:Q$1700=2))</f>
        <v>0</v>
      </c>
    </row>
    <row r="172" spans="1:16">
      <c r="A172" s="6" t="s">
        <v>165</v>
      </c>
      <c r="B172" s="9" t="s">
        <v>100</v>
      </c>
      <c r="C172" s="72" t="e">
        <f t="shared" si="34"/>
        <v>#DIV/0!</v>
      </c>
      <c r="D172" s="72" t="e">
        <f t="shared" si="34"/>
        <v>#DIV/0!</v>
      </c>
      <c r="E172" s="72" t="e">
        <f t="shared" si="34"/>
        <v>#DIV/0!</v>
      </c>
      <c r="G172" s="10">
        <f t="shared" si="35"/>
        <v>0</v>
      </c>
      <c r="H172" s="44">
        <f>SUMPRODUCT((データ入力!$D$2:$D$1700=1)*(データ入力!Q$2:Q$1700=3))</f>
        <v>0</v>
      </c>
      <c r="I172" s="44">
        <f>SUMPRODUCT((データ入力!$D$2:$D$1700=2)*(データ入力!Q$2:Q$1700=3))</f>
        <v>0</v>
      </c>
    </row>
    <row r="173" spans="1:16">
      <c r="A173" s="6" t="s">
        <v>166</v>
      </c>
      <c r="B173" s="9" t="s">
        <v>101</v>
      </c>
      <c r="C173" s="72" t="e">
        <f t="shared" si="34"/>
        <v>#DIV/0!</v>
      </c>
      <c r="D173" s="72" t="e">
        <f t="shared" si="34"/>
        <v>#DIV/0!</v>
      </c>
      <c r="E173" s="72" t="e">
        <f t="shared" si="34"/>
        <v>#DIV/0!</v>
      </c>
      <c r="G173" s="10">
        <f t="shared" si="35"/>
        <v>0</v>
      </c>
      <c r="H173" s="44">
        <f>SUMPRODUCT((データ入力!$D$2:$D$1700=1)*(データ入力!Q$2:Q$1700=4))</f>
        <v>0</v>
      </c>
      <c r="I173" s="44">
        <f>SUMPRODUCT((データ入力!$D$2:$D$1700=2)*(データ入力!Q$2:Q$1700=4))</f>
        <v>0</v>
      </c>
    </row>
    <row r="174" spans="1:16">
      <c r="A174" s="6" t="s">
        <v>167</v>
      </c>
      <c r="B174" s="9" t="s">
        <v>8</v>
      </c>
      <c r="C174" s="72" t="e">
        <f t="shared" si="34"/>
        <v>#DIV/0!</v>
      </c>
      <c r="D174" s="72" t="e">
        <f t="shared" si="34"/>
        <v>#DIV/0!</v>
      </c>
      <c r="E174" s="72" t="e">
        <f t="shared" si="34"/>
        <v>#DIV/0!</v>
      </c>
      <c r="G174" s="10">
        <f t="shared" si="35"/>
        <v>0</v>
      </c>
      <c r="H174" s="44">
        <f>SUMPRODUCT((データ入力!$D$2:$D$1700=1)*(データ入力!Q$2:Q$1700=5))</f>
        <v>0</v>
      </c>
      <c r="I174" s="44">
        <f>SUMPRODUCT((データ入力!$D$2:$D$1700=2)*(データ入力!Q$2:Q$1700=5))</f>
        <v>0</v>
      </c>
    </row>
    <row r="175" spans="1:16">
      <c r="B175" s="9" t="s">
        <v>16</v>
      </c>
      <c r="C175" s="72" t="e">
        <f t="shared" si="34"/>
        <v>#DIV/0!</v>
      </c>
      <c r="D175" s="72" t="e">
        <f t="shared" si="34"/>
        <v>#DIV/0!</v>
      </c>
      <c r="E175" s="72" t="e">
        <f t="shared" si="34"/>
        <v>#DIV/0!</v>
      </c>
      <c r="G175" s="10">
        <f t="shared" si="35"/>
        <v>0</v>
      </c>
      <c r="H175" s="10">
        <f>H4-SUM(H170:H174)</f>
        <v>0</v>
      </c>
      <c r="I175" s="10">
        <f>I4-SUM(I170:I174)</f>
        <v>0</v>
      </c>
    </row>
    <row r="176" spans="1:16">
      <c r="G176" s="12"/>
      <c r="H176" s="12"/>
      <c r="I176" s="12"/>
    </row>
    <row r="177" spans="1:20">
      <c r="G177" s="12"/>
      <c r="H177" s="12"/>
      <c r="I177" s="12"/>
    </row>
    <row r="178" spans="1:20">
      <c r="A178" s="5" t="s">
        <v>38</v>
      </c>
      <c r="B178" s="35" t="s">
        <v>103</v>
      </c>
      <c r="G178" s="12"/>
      <c r="H178" s="12"/>
      <c r="I178" s="12"/>
    </row>
    <row r="179" spans="1:20" s="7" customFormat="1">
      <c r="A179" s="5"/>
      <c r="B179" s="9"/>
      <c r="C179" s="67" t="s">
        <v>14</v>
      </c>
      <c r="D179" s="67" t="s">
        <v>12</v>
      </c>
      <c r="E179" s="67" t="s">
        <v>13</v>
      </c>
      <c r="F179" s="14"/>
      <c r="G179" s="56" t="s">
        <v>51</v>
      </c>
      <c r="H179" s="56" t="s">
        <v>12</v>
      </c>
      <c r="I179" s="56" t="s">
        <v>13</v>
      </c>
      <c r="J179" s="5"/>
      <c r="K179" s="4"/>
      <c r="L179" s="4"/>
      <c r="M179" s="4"/>
      <c r="N179" s="4"/>
      <c r="O179" s="4"/>
      <c r="P179" s="4"/>
      <c r="Q179" s="4"/>
      <c r="R179" s="4"/>
      <c r="S179" s="4"/>
      <c r="T179" s="4"/>
    </row>
    <row r="180" spans="1:20" s="7" customFormat="1">
      <c r="A180" s="6" t="s">
        <v>163</v>
      </c>
      <c r="B180" s="9" t="s">
        <v>98</v>
      </c>
      <c r="C180" s="72" t="e">
        <f t="shared" ref="C180:E185" si="36">G180/G$4</f>
        <v>#DIV/0!</v>
      </c>
      <c r="D180" s="72" t="e">
        <f t="shared" si="36"/>
        <v>#DIV/0!</v>
      </c>
      <c r="E180" s="72" t="e">
        <f t="shared" si="36"/>
        <v>#DIV/0!</v>
      </c>
      <c r="F180" s="14"/>
      <c r="G180" s="10">
        <f>SUM(H180:I180)</f>
        <v>0</v>
      </c>
      <c r="H180" s="44">
        <f>SUMPRODUCT((データ入力!$D$2:$D$1700=1)*(データ入力!R$2:R$1700=1))</f>
        <v>0</v>
      </c>
      <c r="I180" s="44">
        <f>SUMPRODUCT((データ入力!$D$2:$D$1700=2)*(データ入力!R$2:R$1700=1))</f>
        <v>0</v>
      </c>
      <c r="J180" s="5"/>
      <c r="K180" s="4"/>
      <c r="L180" s="4"/>
      <c r="M180" s="4"/>
      <c r="N180" s="4"/>
      <c r="O180" s="4"/>
      <c r="P180" s="4"/>
      <c r="Q180" s="4"/>
      <c r="R180" s="4"/>
      <c r="S180" s="4"/>
      <c r="T180" s="4"/>
    </row>
    <row r="181" spans="1:20" s="7" customFormat="1">
      <c r="A181" s="6" t="s">
        <v>164</v>
      </c>
      <c r="B181" s="9" t="s">
        <v>99</v>
      </c>
      <c r="C181" s="72" t="e">
        <f t="shared" si="36"/>
        <v>#DIV/0!</v>
      </c>
      <c r="D181" s="72" t="e">
        <f t="shared" si="36"/>
        <v>#DIV/0!</v>
      </c>
      <c r="E181" s="72" t="e">
        <f t="shared" si="36"/>
        <v>#DIV/0!</v>
      </c>
      <c r="F181" s="14"/>
      <c r="G181" s="10">
        <f t="shared" ref="G181:G184" si="37">SUM(H181:I181)</f>
        <v>0</v>
      </c>
      <c r="H181" s="44">
        <f>SUMPRODUCT((データ入力!$D$2:$D$1700=1)*(データ入力!R$2:R$1700=2))</f>
        <v>0</v>
      </c>
      <c r="I181" s="44">
        <f>SUMPRODUCT((データ入力!$D$2:$D$1700=2)*(データ入力!R$2:R$1700=2))</f>
        <v>0</v>
      </c>
      <c r="J181" s="5"/>
      <c r="K181" s="4"/>
      <c r="L181" s="4"/>
      <c r="M181" s="4"/>
      <c r="N181" s="4"/>
      <c r="O181" s="4"/>
      <c r="P181" s="4"/>
      <c r="Q181" s="4"/>
      <c r="R181" s="4"/>
      <c r="S181" s="4"/>
      <c r="T181" s="4"/>
    </row>
    <row r="182" spans="1:20" s="7" customFormat="1">
      <c r="A182" s="6" t="s">
        <v>165</v>
      </c>
      <c r="B182" s="9" t="s">
        <v>100</v>
      </c>
      <c r="C182" s="72" t="e">
        <f t="shared" si="36"/>
        <v>#DIV/0!</v>
      </c>
      <c r="D182" s="72" t="e">
        <f t="shared" si="36"/>
        <v>#DIV/0!</v>
      </c>
      <c r="E182" s="72" t="e">
        <f t="shared" si="36"/>
        <v>#DIV/0!</v>
      </c>
      <c r="F182" s="14"/>
      <c r="G182" s="10">
        <f t="shared" si="37"/>
        <v>0</v>
      </c>
      <c r="H182" s="44">
        <f>SUMPRODUCT((データ入力!$D$2:$D$1700=1)*(データ入力!R$2:R$1700=3))</f>
        <v>0</v>
      </c>
      <c r="I182" s="44">
        <f>SUMPRODUCT((データ入力!$D$2:$D$1700=2)*(データ入力!R$2:R$1700=3))</f>
        <v>0</v>
      </c>
      <c r="J182" s="5"/>
      <c r="K182" s="4"/>
      <c r="L182" s="4"/>
      <c r="M182" s="4"/>
      <c r="N182" s="4"/>
      <c r="O182" s="4"/>
      <c r="P182" s="4"/>
      <c r="Q182" s="4"/>
      <c r="R182" s="4"/>
      <c r="S182" s="4"/>
      <c r="T182" s="4"/>
    </row>
    <row r="183" spans="1:20" s="7" customFormat="1">
      <c r="A183" s="6" t="s">
        <v>166</v>
      </c>
      <c r="B183" s="9" t="s">
        <v>101</v>
      </c>
      <c r="C183" s="72" t="e">
        <f t="shared" si="36"/>
        <v>#DIV/0!</v>
      </c>
      <c r="D183" s="72" t="e">
        <f t="shared" si="36"/>
        <v>#DIV/0!</v>
      </c>
      <c r="E183" s="72" t="e">
        <f t="shared" si="36"/>
        <v>#DIV/0!</v>
      </c>
      <c r="F183" s="14"/>
      <c r="G183" s="10">
        <f t="shared" si="37"/>
        <v>0</v>
      </c>
      <c r="H183" s="44">
        <f>SUMPRODUCT((データ入力!$D$2:$D$1700=1)*(データ入力!R$2:R$1700=4))</f>
        <v>0</v>
      </c>
      <c r="I183" s="44">
        <f>SUMPRODUCT((データ入力!$D$2:$D$1700=2)*(データ入力!R$2:R$1700=4))</f>
        <v>0</v>
      </c>
      <c r="J183" s="5"/>
      <c r="K183" s="4"/>
      <c r="L183" s="4"/>
      <c r="M183" s="4"/>
      <c r="N183" s="4"/>
      <c r="O183" s="4"/>
      <c r="P183" s="4"/>
      <c r="Q183" s="4"/>
      <c r="R183" s="4"/>
      <c r="S183" s="4"/>
      <c r="T183" s="4"/>
    </row>
    <row r="184" spans="1:20" s="7" customFormat="1">
      <c r="A184" s="6" t="s">
        <v>167</v>
      </c>
      <c r="B184" s="9" t="s">
        <v>8</v>
      </c>
      <c r="C184" s="72" t="e">
        <f t="shared" si="36"/>
        <v>#DIV/0!</v>
      </c>
      <c r="D184" s="72" t="e">
        <f t="shared" si="36"/>
        <v>#DIV/0!</v>
      </c>
      <c r="E184" s="72" t="e">
        <f t="shared" si="36"/>
        <v>#DIV/0!</v>
      </c>
      <c r="F184" s="14"/>
      <c r="G184" s="10">
        <f t="shared" si="37"/>
        <v>0</v>
      </c>
      <c r="H184" s="44">
        <f>SUMPRODUCT((データ入力!$D$2:$D$1700=1)*(データ入力!R$2:R$1700=5))</f>
        <v>0</v>
      </c>
      <c r="I184" s="44">
        <f>SUMPRODUCT((データ入力!$D$2:$D$1700=2)*(データ入力!R$2:R$1700=5))</f>
        <v>0</v>
      </c>
      <c r="J184" s="6"/>
      <c r="K184" s="4"/>
      <c r="L184" s="4"/>
      <c r="M184" s="4"/>
      <c r="N184" s="4"/>
      <c r="O184" s="4"/>
      <c r="P184" s="4"/>
      <c r="Q184" s="4"/>
      <c r="R184" s="4"/>
      <c r="S184" s="4"/>
      <c r="T184" s="4"/>
    </row>
    <row r="185" spans="1:20" s="7" customFormat="1">
      <c r="A185" s="5"/>
      <c r="B185" s="9" t="s">
        <v>16</v>
      </c>
      <c r="C185" s="72" t="e">
        <f t="shared" si="36"/>
        <v>#DIV/0!</v>
      </c>
      <c r="D185" s="72" t="e">
        <f t="shared" si="36"/>
        <v>#DIV/0!</v>
      </c>
      <c r="E185" s="72" t="e">
        <f t="shared" si="36"/>
        <v>#DIV/0!</v>
      </c>
      <c r="F185" s="14"/>
      <c r="G185" s="10">
        <f>SUM(H185:I185)</f>
        <v>0</v>
      </c>
      <c r="H185" s="10">
        <f>H4-SUM(H180:H184)</f>
        <v>0</v>
      </c>
      <c r="I185" s="10">
        <f>I4-SUM(I180:I184)</f>
        <v>0</v>
      </c>
      <c r="J185" s="6"/>
      <c r="K185" s="4"/>
      <c r="L185" s="4"/>
      <c r="M185" s="4"/>
      <c r="N185" s="4"/>
      <c r="O185" s="4"/>
      <c r="P185" s="4"/>
      <c r="Q185" s="4"/>
      <c r="R185" s="4"/>
      <c r="S185" s="4"/>
      <c r="T185" s="4"/>
    </row>
    <row r="186" spans="1:20" s="7" customFormat="1">
      <c r="C186" s="69"/>
      <c r="D186" s="69"/>
      <c r="E186" s="69"/>
      <c r="J186" s="6"/>
      <c r="K186" s="4"/>
      <c r="L186" s="4"/>
      <c r="M186" s="4"/>
      <c r="N186" s="4"/>
      <c r="O186" s="4"/>
      <c r="P186" s="4"/>
      <c r="Q186" s="4"/>
      <c r="R186" s="4"/>
      <c r="S186" s="4"/>
      <c r="T186" s="4"/>
    </row>
    <row r="187" spans="1:20" s="7" customFormat="1">
      <c r="A187" s="5"/>
      <c r="B187" s="5"/>
      <c r="C187" s="73"/>
      <c r="D187" s="73"/>
      <c r="E187" s="73"/>
      <c r="F187" s="14"/>
      <c r="G187" s="12"/>
      <c r="H187" s="12"/>
      <c r="I187" s="12"/>
      <c r="J187" s="5"/>
      <c r="K187" s="4"/>
      <c r="L187" s="4"/>
      <c r="M187" s="4"/>
      <c r="N187" s="4"/>
      <c r="O187" s="4"/>
      <c r="P187" s="4"/>
      <c r="Q187" s="4"/>
      <c r="R187" s="4"/>
      <c r="S187" s="4"/>
      <c r="T187" s="4"/>
    </row>
    <row r="188" spans="1:20" s="7" customFormat="1">
      <c r="A188" s="5"/>
      <c r="B188" s="5"/>
      <c r="C188" s="73"/>
      <c r="D188" s="73"/>
      <c r="E188" s="73"/>
      <c r="F188" s="14"/>
      <c r="G188" s="12"/>
      <c r="H188" s="12"/>
      <c r="I188" s="12"/>
      <c r="J188" s="5"/>
      <c r="K188" s="4"/>
      <c r="L188" s="4"/>
      <c r="M188" s="4"/>
      <c r="N188" s="4"/>
      <c r="O188" s="4"/>
      <c r="P188" s="4"/>
      <c r="Q188" s="4"/>
      <c r="R188" s="4"/>
      <c r="S188" s="4"/>
      <c r="T188" s="4"/>
    </row>
    <row r="189" spans="1:20">
      <c r="A189" s="5" t="s">
        <v>39</v>
      </c>
      <c r="B189" s="35" t="s">
        <v>110</v>
      </c>
      <c r="G189" s="12"/>
      <c r="H189" s="12"/>
      <c r="I189" s="12"/>
      <c r="K189" s="48" t="s">
        <v>195</v>
      </c>
      <c r="P189" s="48" t="s">
        <v>197</v>
      </c>
    </row>
    <row r="190" spans="1:20">
      <c r="B190" s="9"/>
      <c r="C190" s="67" t="s">
        <v>14</v>
      </c>
      <c r="D190" s="67" t="s">
        <v>12</v>
      </c>
      <c r="E190" s="67" t="s">
        <v>13</v>
      </c>
      <c r="G190" s="56" t="s">
        <v>51</v>
      </c>
      <c r="H190" s="56" t="s">
        <v>12</v>
      </c>
      <c r="I190" s="56" t="s">
        <v>13</v>
      </c>
      <c r="K190" s="46" t="s">
        <v>196</v>
      </c>
      <c r="P190" s="46" t="s">
        <v>196</v>
      </c>
    </row>
    <row r="191" spans="1:20">
      <c r="A191" s="6" t="s">
        <v>163</v>
      </c>
      <c r="B191" s="9" t="s">
        <v>105</v>
      </c>
      <c r="C191" s="72" t="e">
        <f t="shared" ref="C191:E196" si="38">G191/G$4</f>
        <v>#DIV/0!</v>
      </c>
      <c r="D191" s="72" t="e">
        <f t="shared" si="38"/>
        <v>#DIV/0!</v>
      </c>
      <c r="E191" s="72" t="e">
        <f t="shared" si="38"/>
        <v>#DIV/0!</v>
      </c>
      <c r="G191" s="10">
        <f>SUM(H191:I191)</f>
        <v>0</v>
      </c>
      <c r="H191" s="44">
        <f>SUMPRODUCT((データ入力!$D$2:$D$1700=1)*(データ入力!S$2:S$1700=1))</f>
        <v>0</v>
      </c>
      <c r="I191" s="44">
        <f>SUMPRODUCT((データ入力!$D$2:$D$1700=2)*(データ入力!S$2:S$1700=1))</f>
        <v>0</v>
      </c>
    </row>
    <row r="192" spans="1:20">
      <c r="A192" s="6" t="s">
        <v>164</v>
      </c>
      <c r="B192" s="9" t="s">
        <v>106</v>
      </c>
      <c r="C192" s="72" t="e">
        <f t="shared" si="38"/>
        <v>#DIV/0!</v>
      </c>
      <c r="D192" s="72" t="e">
        <f t="shared" si="38"/>
        <v>#DIV/0!</v>
      </c>
      <c r="E192" s="72" t="e">
        <f t="shared" si="38"/>
        <v>#DIV/0!</v>
      </c>
      <c r="G192" s="10">
        <f>SUM(H192:I192)</f>
        <v>0</v>
      </c>
      <c r="H192" s="44">
        <f>SUMPRODUCT((データ入力!$D$2:$D$1700=1)*(データ入力!S$2:S$1700=2))</f>
        <v>0</v>
      </c>
      <c r="I192" s="44">
        <f>SUMPRODUCT((データ入力!$D$2:$D$1700=2)*(データ入力!S$2:S$1700=2))</f>
        <v>0</v>
      </c>
    </row>
    <row r="193" spans="1:10">
      <c r="A193" s="6" t="s">
        <v>165</v>
      </c>
      <c r="B193" s="9" t="s">
        <v>107</v>
      </c>
      <c r="C193" s="72" t="e">
        <f t="shared" si="38"/>
        <v>#DIV/0!</v>
      </c>
      <c r="D193" s="72" t="e">
        <f t="shared" si="38"/>
        <v>#DIV/0!</v>
      </c>
      <c r="E193" s="72" t="e">
        <f t="shared" si="38"/>
        <v>#DIV/0!</v>
      </c>
      <c r="G193" s="10">
        <f>SUM(H193:I193)</f>
        <v>0</v>
      </c>
      <c r="H193" s="44">
        <f>SUMPRODUCT((データ入力!$D$2:$D$1700=1)*(データ入力!S$2:S$1700=3))</f>
        <v>0</v>
      </c>
      <c r="I193" s="44">
        <f>SUMPRODUCT((データ入力!$D$2:$D$1700=2)*(データ入力!S$2:S$1700=3))</f>
        <v>0</v>
      </c>
    </row>
    <row r="194" spans="1:10">
      <c r="A194" s="6" t="s">
        <v>168</v>
      </c>
      <c r="B194" s="9" t="s">
        <v>108</v>
      </c>
      <c r="C194" s="72" t="e">
        <f t="shared" si="38"/>
        <v>#DIV/0!</v>
      </c>
      <c r="D194" s="72" t="e">
        <f t="shared" si="38"/>
        <v>#DIV/0!</v>
      </c>
      <c r="E194" s="72" t="e">
        <f t="shared" si="38"/>
        <v>#DIV/0!</v>
      </c>
      <c r="G194" s="10">
        <f>SUM(H194:I194)</f>
        <v>0</v>
      </c>
      <c r="H194" s="44">
        <f>SUMPRODUCT((データ入力!$D$2:$D$1700=1)*(データ入力!S$2:S$1700=4))</f>
        <v>0</v>
      </c>
      <c r="I194" s="44">
        <f>SUMPRODUCT((データ入力!$D$2:$D$1700=2)*(データ入力!S$2:S$1700=4))</f>
        <v>0</v>
      </c>
    </row>
    <row r="195" spans="1:10">
      <c r="A195" s="6" t="s">
        <v>169</v>
      </c>
      <c r="B195" s="9" t="s">
        <v>109</v>
      </c>
      <c r="C195" s="72" t="e">
        <f t="shared" si="38"/>
        <v>#DIV/0!</v>
      </c>
      <c r="D195" s="72" t="e">
        <f t="shared" si="38"/>
        <v>#DIV/0!</v>
      </c>
      <c r="E195" s="72" t="e">
        <f t="shared" si="38"/>
        <v>#DIV/0!</v>
      </c>
      <c r="G195" s="10">
        <f>SUM(H195:I195)</f>
        <v>0</v>
      </c>
      <c r="H195" s="44">
        <f>SUMPRODUCT((データ入力!$D$2:$D$1700=1)*(データ入力!S$2:S$1700=5))</f>
        <v>0</v>
      </c>
      <c r="I195" s="44">
        <f>SUMPRODUCT((データ入力!$D$2:$D$1700=2)*(データ入力!S$2:S$1700=5))</f>
        <v>0</v>
      </c>
    </row>
    <row r="196" spans="1:10">
      <c r="A196" s="6"/>
      <c r="B196" s="9" t="s">
        <v>16</v>
      </c>
      <c r="C196" s="72" t="e">
        <f t="shared" si="38"/>
        <v>#DIV/0!</v>
      </c>
      <c r="D196" s="72" t="e">
        <f t="shared" si="38"/>
        <v>#DIV/0!</v>
      </c>
      <c r="E196" s="72" t="e">
        <f t="shared" si="38"/>
        <v>#DIV/0!</v>
      </c>
      <c r="G196" s="10">
        <f>G4-SUM(G191:G195)</f>
        <v>0</v>
      </c>
      <c r="H196" s="10">
        <f>H4-SUM(H191:H195)</f>
        <v>0</v>
      </c>
      <c r="I196" s="10">
        <f>I4-SUM(I191:I195)</f>
        <v>0</v>
      </c>
      <c r="J196" s="6"/>
    </row>
    <row r="197" spans="1:10">
      <c r="G197" s="12"/>
      <c r="H197" s="12"/>
      <c r="I197" s="12"/>
    </row>
    <row r="198" spans="1:10">
      <c r="A198" s="5" t="s">
        <v>40</v>
      </c>
      <c r="B198" s="35" t="s">
        <v>104</v>
      </c>
      <c r="G198" s="12"/>
      <c r="H198" s="12"/>
      <c r="I198" s="12"/>
    </row>
    <row r="199" spans="1:10">
      <c r="B199" s="9"/>
      <c r="C199" s="67" t="s">
        <v>14</v>
      </c>
      <c r="D199" s="67" t="s">
        <v>12</v>
      </c>
      <c r="E199" s="67" t="s">
        <v>13</v>
      </c>
      <c r="G199" s="56" t="s">
        <v>51</v>
      </c>
      <c r="H199" s="56" t="s">
        <v>12</v>
      </c>
      <c r="I199" s="56" t="s">
        <v>13</v>
      </c>
    </row>
    <row r="200" spans="1:10">
      <c r="A200" s="6" t="s">
        <v>163</v>
      </c>
      <c r="B200" s="9" t="s">
        <v>105</v>
      </c>
      <c r="C200" s="72" t="e">
        <f t="shared" ref="C200:E205" si="39">G200/G$4</f>
        <v>#DIV/0!</v>
      </c>
      <c r="D200" s="72" t="e">
        <f t="shared" si="39"/>
        <v>#DIV/0!</v>
      </c>
      <c r="E200" s="72" t="e">
        <f t="shared" si="39"/>
        <v>#DIV/0!</v>
      </c>
      <c r="G200" s="10">
        <f t="shared" ref="G200:G205" si="40">SUM(H200:I200)</f>
        <v>0</v>
      </c>
      <c r="H200" s="44">
        <f>SUMPRODUCT((データ入力!$D$2:$D$1700=1)*(データ入力!T$2:T$1700=1))</f>
        <v>0</v>
      </c>
      <c r="I200" s="44">
        <f>SUMPRODUCT((データ入力!$D$2:$D$1700=2)*(データ入力!T$2:T$1700=1))</f>
        <v>0</v>
      </c>
    </row>
    <row r="201" spans="1:10">
      <c r="A201" s="6" t="s">
        <v>164</v>
      </c>
      <c r="B201" s="9" t="s">
        <v>106</v>
      </c>
      <c r="C201" s="72" t="e">
        <f t="shared" si="39"/>
        <v>#DIV/0!</v>
      </c>
      <c r="D201" s="72" t="e">
        <f t="shared" si="39"/>
        <v>#DIV/0!</v>
      </c>
      <c r="E201" s="72" t="e">
        <f t="shared" si="39"/>
        <v>#DIV/0!</v>
      </c>
      <c r="G201" s="10">
        <f t="shared" si="40"/>
        <v>0</v>
      </c>
      <c r="H201" s="44">
        <f>SUMPRODUCT((データ入力!$D$2:$D$1700=1)*(データ入力!T$2:T$1700=2))</f>
        <v>0</v>
      </c>
      <c r="I201" s="44">
        <f>SUMPRODUCT((データ入力!$D$2:$D$1700=2)*(データ入力!T$2:T$1700=2))</f>
        <v>0</v>
      </c>
    </row>
    <row r="202" spans="1:10">
      <c r="A202" s="6" t="s">
        <v>165</v>
      </c>
      <c r="B202" s="9" t="s">
        <v>107</v>
      </c>
      <c r="C202" s="72" t="e">
        <f t="shared" si="39"/>
        <v>#DIV/0!</v>
      </c>
      <c r="D202" s="72" t="e">
        <f t="shared" si="39"/>
        <v>#DIV/0!</v>
      </c>
      <c r="E202" s="72" t="e">
        <f t="shared" si="39"/>
        <v>#DIV/0!</v>
      </c>
      <c r="G202" s="10">
        <f t="shared" si="40"/>
        <v>0</v>
      </c>
      <c r="H202" s="44">
        <f>SUMPRODUCT((データ入力!$D$2:$D$1700=1)*(データ入力!T$2:T$1700=3))</f>
        <v>0</v>
      </c>
      <c r="I202" s="44">
        <f>SUMPRODUCT((データ入力!$D$2:$D$1700=2)*(データ入力!T$2:T$1700=3))</f>
        <v>0</v>
      </c>
      <c r="J202" s="6"/>
    </row>
    <row r="203" spans="1:10">
      <c r="A203" s="6" t="s">
        <v>168</v>
      </c>
      <c r="B203" s="9" t="s">
        <v>108</v>
      </c>
      <c r="C203" s="72" t="e">
        <f t="shared" si="39"/>
        <v>#DIV/0!</v>
      </c>
      <c r="D203" s="72" t="e">
        <f t="shared" si="39"/>
        <v>#DIV/0!</v>
      </c>
      <c r="E203" s="72" t="e">
        <f t="shared" si="39"/>
        <v>#DIV/0!</v>
      </c>
      <c r="G203" s="10">
        <f t="shared" si="40"/>
        <v>0</v>
      </c>
      <c r="H203" s="44">
        <f>SUMPRODUCT((データ入力!$D$2:$D$1700=1)*(データ入力!T$2:T$1700=4))</f>
        <v>0</v>
      </c>
      <c r="I203" s="44">
        <f>SUMPRODUCT((データ入力!$D$2:$D$1700=2)*(データ入力!T$2:T$1700=4))</f>
        <v>0</v>
      </c>
      <c r="J203" s="6"/>
    </row>
    <row r="204" spans="1:10">
      <c r="A204" s="6" t="s">
        <v>169</v>
      </c>
      <c r="B204" s="9" t="s">
        <v>109</v>
      </c>
      <c r="C204" s="72" t="e">
        <f t="shared" si="39"/>
        <v>#DIV/0!</v>
      </c>
      <c r="D204" s="72" t="e">
        <f t="shared" si="39"/>
        <v>#DIV/0!</v>
      </c>
      <c r="E204" s="72" t="e">
        <f t="shared" si="39"/>
        <v>#DIV/0!</v>
      </c>
      <c r="G204" s="10">
        <f t="shared" si="40"/>
        <v>0</v>
      </c>
      <c r="H204" s="44">
        <f>SUMPRODUCT((データ入力!$D$2:$D$1700=1)*(データ入力!T$2:T$1700=5))</f>
        <v>0</v>
      </c>
      <c r="I204" s="44">
        <f>SUMPRODUCT((データ入力!$D$2:$D$1700=2)*(データ入力!T$2:T$1700=5))</f>
        <v>0</v>
      </c>
      <c r="J204" s="6"/>
    </row>
    <row r="205" spans="1:10">
      <c r="A205" s="6"/>
      <c r="B205" s="9" t="s">
        <v>16</v>
      </c>
      <c r="C205" s="72" t="e">
        <f t="shared" si="39"/>
        <v>#DIV/0!</v>
      </c>
      <c r="D205" s="72" t="e">
        <f t="shared" si="39"/>
        <v>#DIV/0!</v>
      </c>
      <c r="E205" s="72" t="e">
        <f t="shared" si="39"/>
        <v>#DIV/0!</v>
      </c>
      <c r="G205" s="10">
        <f t="shared" si="40"/>
        <v>0</v>
      </c>
      <c r="H205" s="10">
        <f>H4-SUM(H200:H204)</f>
        <v>0</v>
      </c>
      <c r="I205" s="10">
        <f>I4-SUM(I200:I204)</f>
        <v>0</v>
      </c>
      <c r="J205" s="6"/>
    </row>
    <row r="206" spans="1:10">
      <c r="A206" s="5" t="s">
        <v>41</v>
      </c>
      <c r="B206" s="35" t="s">
        <v>111</v>
      </c>
      <c r="G206" s="12"/>
      <c r="H206" s="12"/>
      <c r="I206" s="12"/>
    </row>
    <row r="207" spans="1:10">
      <c r="B207" s="9"/>
      <c r="C207" s="67" t="s">
        <v>14</v>
      </c>
      <c r="D207" s="67" t="s">
        <v>12</v>
      </c>
      <c r="E207" s="67" t="s">
        <v>13</v>
      </c>
      <c r="G207" s="56" t="s">
        <v>51</v>
      </c>
      <c r="H207" s="56" t="s">
        <v>12</v>
      </c>
      <c r="I207" s="56" t="s">
        <v>13</v>
      </c>
      <c r="J207" s="6"/>
    </row>
    <row r="208" spans="1:10">
      <c r="A208" s="6" t="s">
        <v>163</v>
      </c>
      <c r="B208" s="37" t="s">
        <v>112</v>
      </c>
      <c r="C208" s="72" t="e">
        <f t="shared" ref="C208:E212" si="41">G208/G$4</f>
        <v>#DIV/0!</v>
      </c>
      <c r="D208" s="72" t="e">
        <f t="shared" si="41"/>
        <v>#DIV/0!</v>
      </c>
      <c r="E208" s="72" t="e">
        <f t="shared" si="41"/>
        <v>#DIV/0!</v>
      </c>
      <c r="G208" s="10">
        <f>SUM(H208:I208)</f>
        <v>0</v>
      </c>
      <c r="H208" s="44">
        <f>SUMPRODUCT((データ入力!$D$2:$D$1700=1)*(データ入力!U$2:U$1700=1))</f>
        <v>0</v>
      </c>
      <c r="I208" s="44">
        <f>SUMPRODUCT((データ入力!$D$2:$D$1700=2)*(データ入力!U$2:U$1700=1))</f>
        <v>0</v>
      </c>
    </row>
    <row r="209" spans="1:20">
      <c r="A209" s="6" t="s">
        <v>164</v>
      </c>
      <c r="B209" s="9" t="s">
        <v>0</v>
      </c>
      <c r="C209" s="72" t="e">
        <f t="shared" si="41"/>
        <v>#DIV/0!</v>
      </c>
      <c r="D209" s="72" t="e">
        <f t="shared" si="41"/>
        <v>#DIV/0!</v>
      </c>
      <c r="E209" s="72" t="e">
        <f t="shared" si="41"/>
        <v>#DIV/0!</v>
      </c>
      <c r="G209" s="10">
        <f>SUM(H209:I209)</f>
        <v>0</v>
      </c>
      <c r="H209" s="44">
        <f>SUMPRODUCT((データ入力!$D$2:$D$1700=1)*(データ入力!U$2:U$1700=2))</f>
        <v>0</v>
      </c>
      <c r="I209" s="44">
        <f>SUMPRODUCT((データ入力!$D$2:$D$1700=2)*(データ入力!U$2:U$1700=2))</f>
        <v>0</v>
      </c>
    </row>
    <row r="210" spans="1:20">
      <c r="A210" s="6" t="s">
        <v>165</v>
      </c>
      <c r="B210" s="9" t="s">
        <v>113</v>
      </c>
      <c r="C210" s="72" t="e">
        <f t="shared" si="41"/>
        <v>#DIV/0!</v>
      </c>
      <c r="D210" s="72" t="e">
        <f t="shared" si="41"/>
        <v>#DIV/0!</v>
      </c>
      <c r="E210" s="72" t="e">
        <f t="shared" si="41"/>
        <v>#DIV/0!</v>
      </c>
      <c r="G210" s="10">
        <f t="shared" ref="G210:G211" si="42">SUM(H210:I210)</f>
        <v>0</v>
      </c>
      <c r="H210" s="44">
        <f>SUMPRODUCT((データ入力!$D$2:$D$1700=1)*(データ入力!U$2:U$1700=3))</f>
        <v>0</v>
      </c>
      <c r="I210" s="44">
        <f>SUMPRODUCT((データ入力!$D$2:$D$1700=2)*(データ入力!U$2:U$1700=3))</f>
        <v>0</v>
      </c>
      <c r="K210" s="48" t="s">
        <v>198</v>
      </c>
      <c r="P210" s="48" t="s">
        <v>200</v>
      </c>
    </row>
    <row r="211" spans="1:20">
      <c r="A211" s="6" t="s">
        <v>168</v>
      </c>
      <c r="B211" s="9" t="s">
        <v>1</v>
      </c>
      <c r="C211" s="72" t="e">
        <f t="shared" si="41"/>
        <v>#DIV/0!</v>
      </c>
      <c r="D211" s="72" t="e">
        <f t="shared" si="41"/>
        <v>#DIV/0!</v>
      </c>
      <c r="E211" s="72" t="e">
        <f t="shared" si="41"/>
        <v>#DIV/0!</v>
      </c>
      <c r="G211" s="10">
        <f t="shared" si="42"/>
        <v>0</v>
      </c>
      <c r="H211" s="44">
        <f>SUMPRODUCT((データ入力!$D$2:$D$1700=1)*(データ入力!U$2:U$1700=4))</f>
        <v>0</v>
      </c>
      <c r="I211" s="44">
        <f>SUMPRODUCT((データ入力!$D$2:$D$1700=2)*(データ入力!U$2:U$1700=4))</f>
        <v>0</v>
      </c>
      <c r="K211" s="46" t="s">
        <v>199</v>
      </c>
      <c r="P211" s="46"/>
    </row>
    <row r="212" spans="1:20">
      <c r="A212" s="6"/>
      <c r="B212" s="9" t="s">
        <v>16</v>
      </c>
      <c r="C212" s="72" t="e">
        <f t="shared" si="41"/>
        <v>#DIV/0!</v>
      </c>
      <c r="D212" s="72" t="e">
        <f t="shared" si="41"/>
        <v>#DIV/0!</v>
      </c>
      <c r="E212" s="72" t="e">
        <f t="shared" si="41"/>
        <v>#DIV/0!</v>
      </c>
      <c r="G212" s="10">
        <f>SUM(H212:I212)</f>
        <v>0</v>
      </c>
      <c r="H212" s="10">
        <f>H4-SUM(H208:H211)</f>
        <v>0</v>
      </c>
      <c r="I212" s="10">
        <f>I4-SUM(I208:I211)</f>
        <v>0</v>
      </c>
      <c r="J212" s="6"/>
    </row>
    <row r="213" spans="1:20">
      <c r="A213" s="6"/>
      <c r="G213" s="12"/>
      <c r="H213" s="12"/>
      <c r="I213" s="12"/>
      <c r="J213" s="6"/>
    </row>
    <row r="214" spans="1:20">
      <c r="A214" s="5" t="s">
        <v>42</v>
      </c>
      <c r="B214" s="50" t="s">
        <v>114</v>
      </c>
      <c r="G214" s="12"/>
      <c r="H214" s="12"/>
      <c r="I214" s="12"/>
    </row>
    <row r="215" spans="1:20">
      <c r="B215" s="9"/>
      <c r="C215" s="67" t="s">
        <v>14</v>
      </c>
      <c r="D215" s="67" t="s">
        <v>12</v>
      </c>
      <c r="E215" s="67" t="s">
        <v>13</v>
      </c>
      <c r="G215" s="56" t="s">
        <v>51</v>
      </c>
      <c r="H215" s="56" t="s">
        <v>12</v>
      </c>
      <c r="I215" s="56" t="s">
        <v>13</v>
      </c>
      <c r="J215" s="6"/>
    </row>
    <row r="216" spans="1:20">
      <c r="A216" s="6" t="s">
        <v>163</v>
      </c>
      <c r="B216" s="37" t="s">
        <v>115</v>
      </c>
      <c r="C216" s="72" t="e">
        <f t="shared" ref="C216:E221" si="43">G216/G$4</f>
        <v>#DIV/0!</v>
      </c>
      <c r="D216" s="72" t="e">
        <f t="shared" si="43"/>
        <v>#DIV/0!</v>
      </c>
      <c r="E216" s="72" t="e">
        <f t="shared" si="43"/>
        <v>#DIV/0!</v>
      </c>
      <c r="G216" s="10">
        <f>SUM(H216:I216)</f>
        <v>0</v>
      </c>
      <c r="H216" s="44">
        <f>SUMPRODUCT((データ入力!$D$2:$D$1700=1)*(データ入力!V$2:V$1700=1))</f>
        <v>0</v>
      </c>
      <c r="I216" s="44">
        <f>SUMPRODUCT((データ入力!$D$2:$D$1700=2)*(データ入力!V$2:V$1700=1))</f>
        <v>0</v>
      </c>
    </row>
    <row r="217" spans="1:20">
      <c r="A217" s="6" t="s">
        <v>164</v>
      </c>
      <c r="B217" s="9" t="s">
        <v>116</v>
      </c>
      <c r="C217" s="72" t="e">
        <f t="shared" si="43"/>
        <v>#DIV/0!</v>
      </c>
      <c r="D217" s="72" t="e">
        <f t="shared" si="43"/>
        <v>#DIV/0!</v>
      </c>
      <c r="E217" s="72" t="e">
        <f t="shared" si="43"/>
        <v>#DIV/0!</v>
      </c>
      <c r="G217" s="10">
        <f>SUM(H217:I217)</f>
        <v>0</v>
      </c>
      <c r="H217" s="44">
        <f>SUMPRODUCT((データ入力!$D$2:$D$1700=1)*(データ入力!V$2:V$1700=2))</f>
        <v>0</v>
      </c>
      <c r="I217" s="44">
        <f>SUMPRODUCT((データ入力!$D$2:$D$1700=2)*(データ入力!V$2:V$1700=2))</f>
        <v>0</v>
      </c>
    </row>
    <row r="218" spans="1:20">
      <c r="A218" s="6" t="s">
        <v>165</v>
      </c>
      <c r="B218" s="33" t="s">
        <v>201</v>
      </c>
      <c r="C218" s="72" t="e">
        <f t="shared" si="43"/>
        <v>#DIV/0!</v>
      </c>
      <c r="D218" s="72" t="e">
        <f t="shared" si="43"/>
        <v>#DIV/0!</v>
      </c>
      <c r="E218" s="72" t="e">
        <f t="shared" si="43"/>
        <v>#DIV/0!</v>
      </c>
      <c r="G218" s="10">
        <f t="shared" ref="G218:G220" si="44">SUM(H218:I218)</f>
        <v>0</v>
      </c>
      <c r="H218" s="44">
        <f>SUMPRODUCT((データ入力!$D$2:$D$1700=1)*(データ入力!V$2:V$1700=3))</f>
        <v>0</v>
      </c>
      <c r="I218" s="44">
        <f>SUMPRODUCT((データ入力!$D$2:$D$1700=2)*(データ入力!V$2:V$1700=3))</f>
        <v>0</v>
      </c>
    </row>
    <row r="219" spans="1:20">
      <c r="A219" s="6" t="s">
        <v>168</v>
      </c>
      <c r="B219" s="9" t="s">
        <v>117</v>
      </c>
      <c r="C219" s="72" t="e">
        <f t="shared" si="43"/>
        <v>#DIV/0!</v>
      </c>
      <c r="D219" s="72" t="e">
        <f t="shared" si="43"/>
        <v>#DIV/0!</v>
      </c>
      <c r="E219" s="72" t="e">
        <f t="shared" si="43"/>
        <v>#DIV/0!</v>
      </c>
      <c r="G219" s="10">
        <f t="shared" si="44"/>
        <v>0</v>
      </c>
      <c r="H219" s="44">
        <f>SUMPRODUCT((データ入力!$D$2:$D$1700=1)*(データ入力!V$2:V$1700=4))</f>
        <v>0</v>
      </c>
      <c r="I219" s="44">
        <f>SUMPRODUCT((データ入力!$D$2:$D$1700=2)*(データ入力!V$2:V$1700=4))</f>
        <v>0</v>
      </c>
    </row>
    <row r="220" spans="1:20" ht="16.5" customHeight="1">
      <c r="A220" s="6" t="s">
        <v>169</v>
      </c>
      <c r="B220" s="33" t="s">
        <v>202</v>
      </c>
      <c r="C220" s="72" t="e">
        <f t="shared" si="43"/>
        <v>#DIV/0!</v>
      </c>
      <c r="D220" s="72" t="e">
        <f t="shared" si="43"/>
        <v>#DIV/0!</v>
      </c>
      <c r="E220" s="72" t="e">
        <f t="shared" si="43"/>
        <v>#DIV/0!</v>
      </c>
      <c r="G220" s="10">
        <f t="shared" si="44"/>
        <v>0</v>
      </c>
      <c r="H220" s="44">
        <f>SUMPRODUCT((データ入力!$D$2:$D$1700=1)*(データ入力!V$2:V$1700=5))</f>
        <v>0</v>
      </c>
      <c r="I220" s="44">
        <f>SUMPRODUCT((データ入力!$D$2:$D$1700=2)*(データ入力!V$2:V$1700=5))</f>
        <v>0</v>
      </c>
    </row>
    <row r="221" spans="1:20">
      <c r="A221" s="6"/>
      <c r="B221" s="9" t="s">
        <v>16</v>
      </c>
      <c r="C221" s="72" t="e">
        <f t="shared" si="43"/>
        <v>#DIV/0!</v>
      </c>
      <c r="D221" s="72" t="e">
        <f t="shared" si="43"/>
        <v>#DIV/0!</v>
      </c>
      <c r="E221" s="72" t="e">
        <f t="shared" si="43"/>
        <v>#DIV/0!</v>
      </c>
      <c r="G221" s="10">
        <f>SUM(H221:I221)</f>
        <v>0</v>
      </c>
      <c r="H221" s="10">
        <f>H4-SUM(H216:H220)</f>
        <v>0</v>
      </c>
      <c r="I221" s="10">
        <f>I4-SUM(I216:I220)</f>
        <v>0</v>
      </c>
      <c r="J221" s="6"/>
      <c r="K221" s="7"/>
      <c r="L221" s="7"/>
      <c r="M221" s="7"/>
      <c r="N221" s="7"/>
      <c r="O221" s="7"/>
      <c r="P221" s="7"/>
      <c r="Q221" s="7"/>
      <c r="R221" s="7"/>
      <c r="S221" s="7"/>
      <c r="T221" s="7"/>
    </row>
    <row r="222" spans="1:20" ht="13.5" customHeight="1">
      <c r="A222" s="6"/>
      <c r="G222" s="12"/>
      <c r="H222" s="12"/>
      <c r="I222" s="12"/>
      <c r="J222" s="6"/>
      <c r="K222" s="7"/>
      <c r="L222" s="7"/>
      <c r="M222" s="7"/>
      <c r="N222" s="7"/>
      <c r="O222" s="7"/>
      <c r="P222" s="7"/>
      <c r="Q222" s="7"/>
      <c r="R222" s="7"/>
      <c r="S222" s="7"/>
      <c r="T222" s="7"/>
    </row>
    <row r="223" spans="1:20">
      <c r="A223" s="6"/>
      <c r="G223" s="12"/>
      <c r="H223" s="12"/>
      <c r="I223" s="12"/>
      <c r="J223" s="6"/>
      <c r="K223" s="7"/>
      <c r="L223" s="7"/>
      <c r="M223" s="7"/>
      <c r="N223" s="7"/>
      <c r="O223" s="7"/>
      <c r="P223" s="7"/>
      <c r="Q223" s="7"/>
      <c r="R223" s="7"/>
      <c r="S223" s="7"/>
      <c r="T223" s="7"/>
    </row>
    <row r="224" spans="1:20">
      <c r="A224" s="6"/>
      <c r="G224" s="12"/>
      <c r="H224" s="12"/>
      <c r="I224" s="12"/>
      <c r="J224" s="6"/>
      <c r="K224" s="7"/>
      <c r="L224" s="7"/>
      <c r="M224" s="7"/>
      <c r="N224" s="7"/>
      <c r="O224" s="7"/>
      <c r="P224" s="7"/>
      <c r="Q224" s="7"/>
      <c r="R224" s="7"/>
      <c r="S224" s="7"/>
      <c r="T224" s="7"/>
    </row>
    <row r="225" spans="1:20">
      <c r="A225" s="6"/>
      <c r="G225" s="12"/>
      <c r="H225" s="12"/>
      <c r="I225" s="12"/>
      <c r="J225" s="6"/>
      <c r="K225" s="7"/>
      <c r="L225" s="7"/>
      <c r="M225" s="7"/>
      <c r="N225" s="7"/>
      <c r="O225" s="7"/>
      <c r="P225" s="7"/>
      <c r="Q225" s="7"/>
      <c r="R225" s="7"/>
      <c r="S225" s="7"/>
      <c r="T225" s="7"/>
    </row>
    <row r="226" spans="1:20">
      <c r="A226" s="6"/>
      <c r="G226" s="12"/>
      <c r="H226" s="12"/>
      <c r="I226" s="12"/>
      <c r="J226" s="6"/>
      <c r="K226" s="7"/>
      <c r="L226" s="7"/>
      <c r="M226" s="7"/>
      <c r="N226" s="7"/>
      <c r="O226" s="7"/>
      <c r="P226" s="7"/>
      <c r="Q226" s="7"/>
      <c r="R226" s="7"/>
      <c r="S226" s="7"/>
      <c r="T226" s="7"/>
    </row>
    <row r="227" spans="1:20">
      <c r="C227" s="84"/>
      <c r="D227" s="84"/>
      <c r="E227" s="84"/>
      <c r="F227" s="5"/>
      <c r="G227" s="12"/>
      <c r="H227" s="12"/>
      <c r="I227" s="12"/>
      <c r="J227" s="3"/>
      <c r="K227" s="7"/>
      <c r="L227" s="7"/>
      <c r="M227" s="7"/>
      <c r="N227" s="7"/>
      <c r="O227" s="7"/>
      <c r="P227" s="7"/>
      <c r="Q227" s="7"/>
      <c r="R227" s="7"/>
      <c r="S227" s="7"/>
      <c r="T227" s="7"/>
    </row>
    <row r="228" spans="1:20">
      <c r="C228" s="84"/>
      <c r="D228" s="84"/>
      <c r="E228" s="84"/>
      <c r="F228" s="5"/>
      <c r="G228" s="12"/>
      <c r="H228" s="12"/>
      <c r="I228" s="12"/>
      <c r="J228" s="3"/>
      <c r="K228" s="7"/>
      <c r="L228" s="7"/>
      <c r="M228" s="7"/>
      <c r="N228" s="7"/>
      <c r="O228" s="7"/>
      <c r="P228" s="7"/>
      <c r="Q228" s="7"/>
      <c r="R228" s="7"/>
      <c r="S228" s="7"/>
      <c r="T228" s="7"/>
    </row>
    <row r="229" spans="1:20">
      <c r="C229" s="84"/>
      <c r="D229" s="84"/>
      <c r="E229" s="84"/>
      <c r="F229" s="5"/>
      <c r="G229" s="12"/>
      <c r="H229" s="12"/>
      <c r="I229" s="12"/>
      <c r="J229" s="3"/>
      <c r="K229" s="7"/>
      <c r="L229" s="7"/>
      <c r="M229" s="7"/>
      <c r="N229" s="7"/>
      <c r="O229" s="7"/>
      <c r="P229" s="7"/>
      <c r="Q229" s="7"/>
      <c r="R229" s="7"/>
      <c r="S229" s="7"/>
      <c r="T229" s="7"/>
    </row>
    <row r="230" spans="1:20">
      <c r="C230" s="84"/>
      <c r="D230" s="84"/>
      <c r="E230" s="84"/>
      <c r="F230" s="5"/>
      <c r="G230" s="12"/>
      <c r="H230" s="12"/>
      <c r="I230" s="12"/>
      <c r="J230" s="3"/>
      <c r="K230" s="7"/>
      <c r="L230" s="7"/>
      <c r="M230" s="7"/>
      <c r="N230" s="7"/>
      <c r="O230" s="7"/>
      <c r="P230" s="7"/>
      <c r="Q230" s="7"/>
      <c r="R230" s="7"/>
      <c r="S230" s="7"/>
      <c r="T230" s="7"/>
    </row>
    <row r="231" spans="1:20">
      <c r="C231" s="84"/>
      <c r="D231" s="84"/>
      <c r="E231" s="84"/>
      <c r="F231" s="5"/>
      <c r="G231" s="12"/>
      <c r="H231" s="12"/>
      <c r="I231" s="12"/>
      <c r="J231" s="3"/>
      <c r="K231" s="7"/>
      <c r="L231" s="7"/>
      <c r="M231" s="7"/>
      <c r="N231" s="7"/>
      <c r="O231" s="7"/>
      <c r="P231" s="7"/>
      <c r="Q231" s="7"/>
      <c r="R231" s="7"/>
      <c r="S231" s="7"/>
      <c r="T231" s="7"/>
    </row>
    <row r="232" spans="1:20">
      <c r="C232" s="84"/>
      <c r="D232" s="84"/>
      <c r="E232" s="84"/>
      <c r="F232" s="5"/>
      <c r="G232" s="12"/>
      <c r="H232" s="12"/>
      <c r="I232" s="12"/>
      <c r="J232" s="3"/>
      <c r="K232" s="7"/>
      <c r="L232" s="7"/>
      <c r="M232" s="7"/>
      <c r="N232" s="7"/>
      <c r="O232" s="7"/>
      <c r="P232" s="7"/>
      <c r="Q232" s="7"/>
      <c r="R232" s="7"/>
      <c r="S232" s="7"/>
      <c r="T232" s="7"/>
    </row>
    <row r="233" spans="1:20">
      <c r="C233" s="84"/>
      <c r="D233" s="84"/>
      <c r="E233" s="84"/>
      <c r="F233" s="5"/>
      <c r="G233" s="12"/>
      <c r="H233" s="12"/>
      <c r="I233" s="12"/>
      <c r="J233" s="3"/>
      <c r="K233" s="7"/>
      <c r="L233" s="7"/>
      <c r="M233" s="7"/>
      <c r="N233" s="7"/>
      <c r="O233" s="7"/>
      <c r="P233" s="7"/>
      <c r="Q233" s="7"/>
      <c r="R233" s="7"/>
      <c r="S233" s="7"/>
      <c r="T233" s="7"/>
    </row>
    <row r="234" spans="1:20">
      <c r="C234" s="84"/>
      <c r="D234" s="84"/>
      <c r="E234" s="84"/>
      <c r="F234" s="5"/>
      <c r="G234" s="12"/>
      <c r="H234" s="12"/>
      <c r="I234" s="12"/>
      <c r="J234" s="3"/>
      <c r="K234" s="7"/>
      <c r="L234" s="7"/>
      <c r="M234" s="7"/>
      <c r="N234" s="7"/>
      <c r="O234" s="7"/>
      <c r="P234" s="7"/>
      <c r="Q234" s="7"/>
      <c r="R234" s="7"/>
      <c r="S234" s="7"/>
      <c r="T234" s="7"/>
    </row>
    <row r="235" spans="1:20">
      <c r="C235" s="84"/>
      <c r="D235" s="84"/>
      <c r="E235" s="84"/>
      <c r="F235" s="5"/>
      <c r="G235" s="12"/>
      <c r="H235" s="12"/>
      <c r="I235" s="12"/>
      <c r="J235" s="3"/>
      <c r="K235" s="7"/>
      <c r="L235" s="7"/>
      <c r="M235" s="7"/>
      <c r="N235" s="7"/>
      <c r="O235" s="7"/>
      <c r="P235" s="7"/>
      <c r="Q235" s="7"/>
      <c r="R235" s="7"/>
      <c r="S235" s="7"/>
      <c r="T235" s="7"/>
    </row>
    <row r="236" spans="1:20">
      <c r="C236" s="84"/>
      <c r="D236" s="84"/>
      <c r="E236" s="84"/>
      <c r="F236" s="5"/>
      <c r="G236" s="12"/>
      <c r="H236" s="12"/>
      <c r="I236" s="12"/>
      <c r="J236" s="3"/>
      <c r="K236" s="7"/>
      <c r="L236" s="7"/>
      <c r="M236" s="7"/>
      <c r="N236" s="7"/>
      <c r="O236" s="7"/>
      <c r="P236" s="7"/>
      <c r="Q236" s="7"/>
      <c r="R236" s="7"/>
      <c r="S236" s="7"/>
      <c r="T236" s="7"/>
    </row>
    <row r="237" spans="1:20">
      <c r="C237" s="84"/>
      <c r="D237" s="84"/>
      <c r="E237" s="84"/>
      <c r="F237" s="5"/>
      <c r="G237" s="12"/>
      <c r="H237" s="12"/>
      <c r="I237" s="12"/>
      <c r="J237" s="3"/>
      <c r="K237" s="7"/>
      <c r="L237" s="7"/>
      <c r="M237" s="7"/>
      <c r="N237" s="7"/>
      <c r="O237" s="7"/>
      <c r="P237" s="7"/>
      <c r="Q237" s="7"/>
      <c r="R237" s="7"/>
      <c r="S237" s="7"/>
      <c r="T237" s="7"/>
    </row>
    <row r="238" spans="1:20">
      <c r="C238" s="84"/>
      <c r="D238" s="84"/>
      <c r="E238" s="84"/>
      <c r="F238" s="5"/>
      <c r="G238" s="12"/>
      <c r="H238" s="12"/>
      <c r="I238" s="12"/>
      <c r="J238" s="3"/>
      <c r="K238" s="7"/>
      <c r="L238" s="7"/>
      <c r="M238" s="7"/>
      <c r="N238" s="7"/>
      <c r="O238" s="7"/>
      <c r="P238" s="7"/>
      <c r="Q238" s="7"/>
      <c r="R238" s="7"/>
      <c r="S238" s="7"/>
      <c r="T238" s="7"/>
    </row>
    <row r="239" spans="1:20">
      <c r="C239" s="84"/>
      <c r="D239" s="84"/>
      <c r="E239" s="84"/>
      <c r="F239" s="5"/>
      <c r="G239" s="12"/>
      <c r="H239" s="12"/>
      <c r="I239" s="12"/>
      <c r="J239" s="3"/>
      <c r="K239" s="7"/>
      <c r="L239" s="7"/>
      <c r="M239" s="7"/>
      <c r="N239" s="7"/>
      <c r="O239" s="7"/>
      <c r="P239" s="7"/>
      <c r="Q239" s="7"/>
      <c r="R239" s="7"/>
      <c r="S239" s="7"/>
      <c r="T239" s="7"/>
    </row>
    <row r="240" spans="1:20">
      <c r="C240" s="84"/>
      <c r="D240" s="84"/>
      <c r="E240" s="84"/>
      <c r="F240" s="5"/>
      <c r="G240" s="12"/>
      <c r="H240" s="12"/>
      <c r="I240" s="12"/>
      <c r="J240" s="3"/>
      <c r="K240" s="7"/>
      <c r="L240" s="7"/>
      <c r="M240" s="7"/>
      <c r="N240" s="7"/>
      <c r="O240" s="7"/>
      <c r="P240" s="7"/>
      <c r="Q240" s="7"/>
      <c r="R240" s="7"/>
      <c r="S240" s="7"/>
      <c r="T240" s="7"/>
    </row>
    <row r="241" spans="1:20">
      <c r="C241" s="84"/>
      <c r="D241" s="84"/>
      <c r="E241" s="84"/>
      <c r="F241" s="5"/>
      <c r="G241" s="12"/>
      <c r="H241" s="12"/>
      <c r="I241" s="12"/>
      <c r="J241" s="3"/>
      <c r="K241" s="7"/>
      <c r="L241" s="7"/>
      <c r="M241" s="7"/>
      <c r="N241" s="7"/>
      <c r="O241" s="7"/>
      <c r="P241" s="7"/>
      <c r="Q241" s="7"/>
      <c r="R241" s="7"/>
      <c r="S241" s="7"/>
      <c r="T241" s="7"/>
    </row>
    <row r="242" spans="1:20">
      <c r="C242" s="84"/>
      <c r="D242" s="84"/>
      <c r="E242" s="84"/>
      <c r="F242" s="5"/>
      <c r="G242" s="12"/>
      <c r="H242" s="12"/>
      <c r="I242" s="12"/>
      <c r="J242" s="3"/>
      <c r="K242" s="7"/>
      <c r="L242" s="7"/>
      <c r="M242" s="7"/>
      <c r="N242" s="7"/>
      <c r="O242" s="7"/>
      <c r="P242" s="7"/>
      <c r="Q242" s="7"/>
      <c r="R242" s="7"/>
      <c r="S242" s="7"/>
      <c r="T242" s="7"/>
    </row>
    <row r="243" spans="1:20">
      <c r="C243" s="84"/>
      <c r="D243" s="84"/>
      <c r="E243" s="84"/>
      <c r="F243" s="5"/>
      <c r="G243" s="12"/>
      <c r="H243" s="12"/>
      <c r="I243" s="12"/>
      <c r="J243" s="3"/>
      <c r="K243" s="7"/>
      <c r="L243" s="7"/>
      <c r="M243" s="7"/>
      <c r="N243" s="7"/>
      <c r="O243" s="7"/>
      <c r="P243" s="7"/>
      <c r="Q243" s="7"/>
      <c r="R243" s="7"/>
      <c r="S243" s="7"/>
      <c r="T243" s="7"/>
    </row>
    <row r="244" spans="1:20">
      <c r="C244" s="84"/>
      <c r="D244" s="84"/>
      <c r="E244" s="84"/>
      <c r="F244" s="5"/>
      <c r="G244" s="12"/>
      <c r="H244" s="12"/>
      <c r="I244" s="12"/>
      <c r="J244" s="3"/>
      <c r="K244" s="7"/>
      <c r="L244" s="7"/>
      <c r="M244" s="7"/>
      <c r="N244" s="7"/>
      <c r="O244" s="7"/>
      <c r="P244" s="7"/>
      <c r="Q244" s="7"/>
      <c r="R244" s="7"/>
      <c r="S244" s="7"/>
      <c r="T244" s="7"/>
    </row>
    <row r="245" spans="1:20">
      <c r="C245" s="84"/>
      <c r="D245" s="84"/>
      <c r="E245" s="84"/>
      <c r="F245" s="5"/>
      <c r="G245" s="12"/>
      <c r="H245" s="12"/>
      <c r="I245" s="12"/>
      <c r="J245" s="3"/>
      <c r="K245" s="7"/>
      <c r="L245" s="7"/>
      <c r="M245" s="7"/>
      <c r="N245" s="7"/>
      <c r="O245" s="7"/>
      <c r="P245" s="7"/>
      <c r="Q245" s="7"/>
      <c r="R245" s="7"/>
      <c r="S245" s="7"/>
      <c r="T245" s="7"/>
    </row>
    <row r="246" spans="1:20">
      <c r="C246" s="84"/>
      <c r="D246" s="84"/>
      <c r="E246" s="84"/>
      <c r="F246" s="5"/>
      <c r="G246" s="12"/>
      <c r="H246" s="12"/>
      <c r="I246" s="12"/>
      <c r="J246" s="3"/>
      <c r="K246" s="7"/>
      <c r="L246" s="7"/>
      <c r="M246" s="7"/>
      <c r="N246" s="7"/>
      <c r="O246" s="7"/>
      <c r="P246" s="7"/>
      <c r="Q246" s="7"/>
      <c r="R246" s="7"/>
      <c r="S246" s="7"/>
      <c r="T246" s="7"/>
    </row>
    <row r="247" spans="1:20">
      <c r="C247" s="84"/>
      <c r="D247" s="84"/>
      <c r="E247" s="84"/>
      <c r="F247" s="5"/>
      <c r="G247" s="12"/>
      <c r="H247" s="12"/>
      <c r="I247" s="12"/>
      <c r="J247" s="3"/>
      <c r="K247" s="7"/>
      <c r="L247" s="7"/>
      <c r="M247" s="7"/>
      <c r="N247" s="7"/>
      <c r="O247" s="7"/>
      <c r="P247" s="7"/>
      <c r="Q247" s="7"/>
      <c r="R247" s="7"/>
      <c r="S247" s="7"/>
      <c r="T247" s="7"/>
    </row>
    <row r="248" spans="1:20">
      <c r="C248" s="84"/>
      <c r="D248" s="84"/>
      <c r="E248" s="84"/>
      <c r="F248" s="5"/>
      <c r="G248" s="12"/>
      <c r="H248" s="12"/>
      <c r="I248" s="12"/>
      <c r="J248" s="3"/>
      <c r="K248" s="7"/>
      <c r="L248" s="7"/>
      <c r="M248" s="7"/>
      <c r="N248" s="7"/>
      <c r="O248" s="7"/>
      <c r="P248" s="7"/>
      <c r="Q248" s="7"/>
      <c r="R248" s="7"/>
      <c r="S248" s="7"/>
      <c r="T248" s="7"/>
    </row>
    <row r="249" spans="1:20">
      <c r="C249" s="84"/>
      <c r="D249" s="84"/>
      <c r="E249" s="84"/>
      <c r="F249" s="5"/>
      <c r="G249" s="12"/>
      <c r="H249" s="12"/>
      <c r="I249" s="12"/>
      <c r="J249" s="3"/>
      <c r="K249" s="7"/>
      <c r="L249" s="7"/>
      <c r="M249" s="7"/>
      <c r="N249" s="7"/>
      <c r="O249" s="7"/>
      <c r="P249" s="7"/>
      <c r="Q249" s="7"/>
      <c r="R249" s="7"/>
      <c r="S249" s="7"/>
      <c r="T249" s="7"/>
    </row>
    <row r="250" spans="1:20">
      <c r="C250" s="84"/>
      <c r="D250" s="84"/>
      <c r="E250" s="84"/>
      <c r="F250" s="5"/>
      <c r="G250" s="12"/>
      <c r="H250" s="12"/>
      <c r="I250" s="12"/>
      <c r="J250" s="3"/>
      <c r="K250" s="7"/>
      <c r="L250" s="7"/>
      <c r="M250" s="7"/>
      <c r="N250" s="7"/>
      <c r="O250" s="7"/>
      <c r="P250" s="7"/>
      <c r="Q250" s="7"/>
      <c r="R250" s="7"/>
      <c r="S250" s="7"/>
      <c r="T250" s="7"/>
    </row>
    <row r="251" spans="1:20">
      <c r="C251" s="84"/>
      <c r="D251" s="84"/>
      <c r="E251" s="84"/>
      <c r="F251" s="5"/>
      <c r="G251" s="12"/>
      <c r="H251" s="12"/>
      <c r="I251" s="12"/>
      <c r="J251" s="3"/>
      <c r="K251" s="7"/>
      <c r="L251" s="7"/>
      <c r="M251" s="7"/>
      <c r="N251" s="7"/>
      <c r="O251" s="7"/>
      <c r="P251" s="7"/>
      <c r="Q251" s="7"/>
      <c r="R251" s="7"/>
      <c r="S251" s="7"/>
      <c r="T251" s="7"/>
    </row>
    <row r="252" spans="1:20">
      <c r="A252" s="5" t="s">
        <v>118</v>
      </c>
      <c r="B252" s="15" t="s">
        <v>119</v>
      </c>
      <c r="F252" s="8"/>
      <c r="G252" s="11"/>
      <c r="H252" s="11"/>
      <c r="I252" s="11"/>
      <c r="J252" s="6"/>
      <c r="K252" s="5" t="s">
        <v>118</v>
      </c>
      <c r="L252" s="15" t="s">
        <v>119</v>
      </c>
    </row>
    <row r="253" spans="1:20">
      <c r="A253" s="5" t="s">
        <v>44</v>
      </c>
      <c r="B253" s="14"/>
      <c r="C253" s="76"/>
      <c r="D253" s="76"/>
      <c r="E253" s="76"/>
      <c r="F253" s="8"/>
      <c r="G253" s="11"/>
      <c r="H253" s="11"/>
      <c r="I253" s="11"/>
      <c r="J253" s="6"/>
      <c r="K253" s="32" t="s">
        <v>203</v>
      </c>
      <c r="P253" s="5" t="s">
        <v>174</v>
      </c>
    </row>
    <row r="254" spans="1:20">
      <c r="B254" s="38"/>
      <c r="C254" s="74" t="s">
        <v>14</v>
      </c>
      <c r="D254" s="74" t="s">
        <v>12</v>
      </c>
      <c r="E254" s="74" t="s">
        <v>13</v>
      </c>
      <c r="G254" s="56" t="s">
        <v>51</v>
      </c>
      <c r="H254" s="56" t="s">
        <v>12</v>
      </c>
      <c r="I254" s="56" t="s">
        <v>13</v>
      </c>
      <c r="J254" s="6"/>
    </row>
    <row r="255" spans="1:20">
      <c r="A255" s="6"/>
      <c r="B255" s="38" t="s">
        <v>45</v>
      </c>
      <c r="C255" s="72" t="e">
        <f t="shared" ref="C255:E259" si="45">G255/G$4</f>
        <v>#DIV/0!</v>
      </c>
      <c r="D255" s="72" t="e">
        <f t="shared" si="45"/>
        <v>#DIV/0!</v>
      </c>
      <c r="E255" s="72" t="e">
        <f t="shared" si="45"/>
        <v>#DIV/0!</v>
      </c>
      <c r="G255" s="17">
        <f>SUM(H255:I255)</f>
        <v>0</v>
      </c>
      <c r="H255" s="44">
        <f>SUMPRODUCT((データ入力!$D$2:$D$1700=1)*(データ入力!W$2:W$1700=1))</f>
        <v>0</v>
      </c>
      <c r="I255" s="44">
        <f>SUMPRODUCT((データ入力!$D$2:$D$1700=2)*(データ入力!W$2:W$1700=1))</f>
        <v>0</v>
      </c>
    </row>
    <row r="256" spans="1:20">
      <c r="A256" s="6"/>
      <c r="B256" s="38" t="s">
        <v>46</v>
      </c>
      <c r="C256" s="72" t="e">
        <f t="shared" si="45"/>
        <v>#DIV/0!</v>
      </c>
      <c r="D256" s="72" t="e">
        <f t="shared" si="45"/>
        <v>#DIV/0!</v>
      </c>
      <c r="E256" s="72" t="e">
        <f t="shared" si="45"/>
        <v>#DIV/0!</v>
      </c>
      <c r="G256" s="17">
        <f>SUM(H256:I256)</f>
        <v>0</v>
      </c>
      <c r="H256" s="44">
        <f>SUMPRODUCT((データ入力!$D$2:$D$1700=1)*(データ入力!W$2:W$1700=2))</f>
        <v>0</v>
      </c>
      <c r="I256" s="44">
        <f>SUMPRODUCT((データ入力!$D$2:$D$1700=2)*(データ入力!W$2:W$1700=2))</f>
        <v>0</v>
      </c>
    </row>
    <row r="257" spans="1:16">
      <c r="A257" s="6"/>
      <c r="B257" s="38" t="s">
        <v>47</v>
      </c>
      <c r="C257" s="72" t="e">
        <f t="shared" si="45"/>
        <v>#DIV/0!</v>
      </c>
      <c r="D257" s="72" t="e">
        <f t="shared" si="45"/>
        <v>#DIV/0!</v>
      </c>
      <c r="E257" s="72" t="e">
        <f t="shared" si="45"/>
        <v>#DIV/0!</v>
      </c>
      <c r="G257" s="17">
        <f>SUM(H257:I257)</f>
        <v>0</v>
      </c>
      <c r="H257" s="44">
        <f>SUMPRODUCT((データ入力!$D$2:$D$1700=1)*(データ入力!W$2:W$1700=3))</f>
        <v>0</v>
      </c>
      <c r="I257" s="44">
        <f>SUMPRODUCT((データ入力!$D$2:$D$1700=2)*(データ入力!W$2:W$1700=3))</f>
        <v>0</v>
      </c>
    </row>
    <row r="258" spans="1:16">
      <c r="A258" s="6"/>
      <c r="B258" s="38" t="s">
        <v>48</v>
      </c>
      <c r="C258" s="72" t="e">
        <f t="shared" si="45"/>
        <v>#DIV/0!</v>
      </c>
      <c r="D258" s="72" t="e">
        <f t="shared" si="45"/>
        <v>#DIV/0!</v>
      </c>
      <c r="E258" s="72" t="e">
        <f t="shared" si="45"/>
        <v>#DIV/0!</v>
      </c>
      <c r="G258" s="17">
        <f>SUM(H258:I258)</f>
        <v>0</v>
      </c>
      <c r="H258" s="44">
        <f>SUMPRODUCT((データ入力!$D$2:$D$1700=1)*(データ入力!W$2:W$1700=4))</f>
        <v>0</v>
      </c>
      <c r="I258" s="44">
        <f>SUMPRODUCT((データ入力!$D$2:$D$1700=2)*(データ入力!W$2:W$1700=4))</f>
        <v>0</v>
      </c>
    </row>
    <row r="259" spans="1:16">
      <c r="B259" s="38" t="s">
        <v>16</v>
      </c>
      <c r="C259" s="72" t="e">
        <f t="shared" si="45"/>
        <v>#DIV/0!</v>
      </c>
      <c r="D259" s="72" t="e">
        <f t="shared" si="45"/>
        <v>#DIV/0!</v>
      </c>
      <c r="E259" s="72" t="e">
        <f t="shared" si="45"/>
        <v>#DIV/0!</v>
      </c>
      <c r="G259" s="10">
        <f>SUM(H259:I259)</f>
        <v>0</v>
      </c>
      <c r="H259" s="17">
        <f>H4-SUM(H255:H258)</f>
        <v>0</v>
      </c>
      <c r="I259" s="17">
        <f>I4-SUM(I255:I258)</f>
        <v>0</v>
      </c>
      <c r="J259" s="6"/>
    </row>
    <row r="260" spans="1:16" ht="13.5" customHeight="1">
      <c r="B260" s="39"/>
      <c r="C260" s="75"/>
      <c r="D260" s="75"/>
      <c r="E260" s="75"/>
      <c r="F260" s="5"/>
      <c r="G260" s="19"/>
      <c r="H260" s="19"/>
      <c r="I260" s="19"/>
      <c r="J260" s="6"/>
    </row>
    <row r="261" spans="1:16">
      <c r="A261" s="5" t="s">
        <v>174</v>
      </c>
      <c r="B261" s="40"/>
      <c r="C261" s="68"/>
      <c r="D261" s="68"/>
      <c r="E261" s="68"/>
      <c r="F261" s="5"/>
      <c r="G261" s="12"/>
      <c r="H261" s="12"/>
      <c r="I261" s="12"/>
      <c r="J261" s="6"/>
    </row>
    <row r="262" spans="1:16">
      <c r="B262" s="38"/>
      <c r="C262" s="74" t="s">
        <v>14</v>
      </c>
      <c r="D262" s="74" t="s">
        <v>12</v>
      </c>
      <c r="E262" s="74" t="s">
        <v>13</v>
      </c>
      <c r="F262" s="5"/>
      <c r="G262" s="56" t="s">
        <v>51</v>
      </c>
      <c r="H262" s="56" t="s">
        <v>12</v>
      </c>
      <c r="I262" s="56" t="s">
        <v>13</v>
      </c>
      <c r="J262" s="6"/>
    </row>
    <row r="263" spans="1:16">
      <c r="A263" s="6"/>
      <c r="B263" s="38" t="s">
        <v>45</v>
      </c>
      <c r="C263" s="72" t="e">
        <f t="shared" ref="C263:E267" si="46">G263/G$4</f>
        <v>#DIV/0!</v>
      </c>
      <c r="D263" s="72" t="e">
        <f t="shared" si="46"/>
        <v>#DIV/0!</v>
      </c>
      <c r="E263" s="72" t="e">
        <f t="shared" si="46"/>
        <v>#DIV/0!</v>
      </c>
      <c r="F263" s="5"/>
      <c r="G263" s="17">
        <f>SUM(H263:I263)</f>
        <v>0</v>
      </c>
      <c r="H263" s="44">
        <f>SUMPRODUCT((データ入力!$D$2:$D$1700=1)*(データ入力!X$2:X$1700=1))</f>
        <v>0</v>
      </c>
      <c r="I263" s="44">
        <f>SUMPRODUCT((データ入力!$D$2:$D$1700=2)*(データ入力!X$2:X$1700=1))</f>
        <v>0</v>
      </c>
    </row>
    <row r="264" spans="1:16">
      <c r="A264" s="6"/>
      <c r="B264" s="38" t="s">
        <v>46</v>
      </c>
      <c r="C264" s="72" t="e">
        <f t="shared" si="46"/>
        <v>#DIV/0!</v>
      </c>
      <c r="D264" s="72" t="e">
        <f t="shared" si="46"/>
        <v>#DIV/0!</v>
      </c>
      <c r="E264" s="72" t="e">
        <f t="shared" si="46"/>
        <v>#DIV/0!</v>
      </c>
      <c r="F264" s="5"/>
      <c r="G264" s="17">
        <f>SUM(H264:I264)</f>
        <v>0</v>
      </c>
      <c r="H264" s="44">
        <f>SUMPRODUCT((データ入力!$D$2:$D$1700=1)*(データ入力!X$2:X$1700=2))</f>
        <v>0</v>
      </c>
      <c r="I264" s="44">
        <f>SUMPRODUCT((データ入力!$D$2:$D$1700=2)*(データ入力!X$2:X$1700=2))</f>
        <v>0</v>
      </c>
    </row>
    <row r="265" spans="1:16">
      <c r="A265" s="6"/>
      <c r="B265" s="38" t="s">
        <v>47</v>
      </c>
      <c r="C265" s="72" t="e">
        <f t="shared" si="46"/>
        <v>#DIV/0!</v>
      </c>
      <c r="D265" s="72" t="e">
        <f t="shared" si="46"/>
        <v>#DIV/0!</v>
      </c>
      <c r="E265" s="72" t="e">
        <f t="shared" si="46"/>
        <v>#DIV/0!</v>
      </c>
      <c r="F265" s="5"/>
      <c r="G265" s="17">
        <f>SUM(H265:I265)</f>
        <v>0</v>
      </c>
      <c r="H265" s="44">
        <f>SUMPRODUCT((データ入力!$D$2:$D$1700=1)*(データ入力!X$2:X$1700=3))</f>
        <v>0</v>
      </c>
      <c r="I265" s="44">
        <f>SUMPRODUCT((データ入力!$D$2:$D$1700=2)*(データ入力!X$2:X$1700=3))</f>
        <v>0</v>
      </c>
    </row>
    <row r="266" spans="1:16">
      <c r="A266" s="6"/>
      <c r="B266" s="38" t="s">
        <v>48</v>
      </c>
      <c r="C266" s="72" t="e">
        <f t="shared" si="46"/>
        <v>#DIV/0!</v>
      </c>
      <c r="D266" s="72" t="e">
        <f t="shared" si="46"/>
        <v>#DIV/0!</v>
      </c>
      <c r="E266" s="72" t="e">
        <f t="shared" si="46"/>
        <v>#DIV/0!</v>
      </c>
      <c r="F266" s="5"/>
      <c r="G266" s="17">
        <f>SUM(H266:I266)</f>
        <v>0</v>
      </c>
      <c r="H266" s="44">
        <f>SUMPRODUCT((データ入力!$D$2:$D$1700=1)*(データ入力!X$2:X$1700=4))</f>
        <v>0</v>
      </c>
      <c r="I266" s="44">
        <f>SUMPRODUCT((データ入力!$D$2:$D$1700=2)*(データ入力!X$2:X$1700=4))</f>
        <v>0</v>
      </c>
    </row>
    <row r="267" spans="1:16">
      <c r="B267" s="38" t="s">
        <v>16</v>
      </c>
      <c r="C267" s="72" t="e">
        <f t="shared" si="46"/>
        <v>#DIV/0!</v>
      </c>
      <c r="D267" s="72" t="e">
        <f t="shared" si="46"/>
        <v>#DIV/0!</v>
      </c>
      <c r="E267" s="72" t="e">
        <f t="shared" si="46"/>
        <v>#DIV/0!</v>
      </c>
      <c r="F267" s="5"/>
      <c r="G267" s="10">
        <f>SUM(H267:I267)</f>
        <v>0</v>
      </c>
      <c r="H267" s="17">
        <f>H4-SUM(H263:H266)</f>
        <v>0</v>
      </c>
      <c r="I267" s="17">
        <f>I4-SUM(I263:I266)</f>
        <v>0</v>
      </c>
      <c r="J267" s="6"/>
    </row>
    <row r="268" spans="1:16">
      <c r="B268" s="39"/>
      <c r="C268" s="75"/>
      <c r="D268" s="75"/>
      <c r="E268" s="75"/>
      <c r="F268" s="5"/>
      <c r="G268" s="19"/>
      <c r="H268" s="19"/>
      <c r="I268" s="19"/>
      <c r="J268" s="6"/>
    </row>
    <row r="269" spans="1:16">
      <c r="A269" s="20" t="s">
        <v>120</v>
      </c>
      <c r="B269" s="40"/>
      <c r="C269" s="68"/>
      <c r="D269" s="68"/>
      <c r="E269" s="68"/>
      <c r="F269" s="5"/>
      <c r="G269" s="12"/>
      <c r="H269" s="12"/>
      <c r="I269" s="12"/>
      <c r="J269" s="6"/>
      <c r="K269" s="20" t="s">
        <v>120</v>
      </c>
      <c r="P269" s="5" t="s">
        <v>175</v>
      </c>
    </row>
    <row r="270" spans="1:16">
      <c r="B270" s="38"/>
      <c r="C270" s="74" t="s">
        <v>14</v>
      </c>
      <c r="D270" s="74" t="s">
        <v>12</v>
      </c>
      <c r="E270" s="74" t="s">
        <v>13</v>
      </c>
      <c r="F270" s="5"/>
      <c r="G270" s="56" t="s">
        <v>51</v>
      </c>
      <c r="H270" s="56" t="s">
        <v>12</v>
      </c>
      <c r="I270" s="56" t="s">
        <v>13</v>
      </c>
      <c r="J270" s="6"/>
    </row>
    <row r="271" spans="1:16">
      <c r="A271" s="6"/>
      <c r="B271" s="38" t="s">
        <v>45</v>
      </c>
      <c r="C271" s="72" t="e">
        <f t="shared" ref="C271:E275" si="47">G271/G$4</f>
        <v>#DIV/0!</v>
      </c>
      <c r="D271" s="72" t="e">
        <f t="shared" si="47"/>
        <v>#DIV/0!</v>
      </c>
      <c r="E271" s="72" t="e">
        <f t="shared" si="47"/>
        <v>#DIV/0!</v>
      </c>
      <c r="F271" s="5"/>
      <c r="G271" s="17">
        <f>SUM(H271:I271)</f>
        <v>0</v>
      </c>
      <c r="H271" s="44">
        <f>SUMPRODUCT((データ入力!$D$2:$D$1700=1)*(データ入力!Y$2:Y$1700=1))</f>
        <v>0</v>
      </c>
      <c r="I271" s="44">
        <f>SUMPRODUCT((データ入力!$D$2:$D$1700=2)*(データ入力!Y$2:Y$1700=1))</f>
        <v>0</v>
      </c>
    </row>
    <row r="272" spans="1:16">
      <c r="A272" s="6"/>
      <c r="B272" s="38" t="s">
        <v>46</v>
      </c>
      <c r="C272" s="72" t="e">
        <f t="shared" si="47"/>
        <v>#DIV/0!</v>
      </c>
      <c r="D272" s="72" t="e">
        <f t="shared" si="47"/>
        <v>#DIV/0!</v>
      </c>
      <c r="E272" s="72" t="e">
        <f t="shared" si="47"/>
        <v>#DIV/0!</v>
      </c>
      <c r="F272" s="5"/>
      <c r="G272" s="17">
        <f>SUM(H272:I272)</f>
        <v>0</v>
      </c>
      <c r="H272" s="44">
        <f>SUMPRODUCT((データ入力!$D$2:$D$1700=1)*(データ入力!Y$2:Y$1700=2))</f>
        <v>0</v>
      </c>
      <c r="I272" s="44">
        <f>SUMPRODUCT((データ入力!$D$2:$D$1700=2)*(データ入力!Y$2:Y$1700=2))</f>
        <v>0</v>
      </c>
    </row>
    <row r="273" spans="1:16">
      <c r="A273" s="6"/>
      <c r="B273" s="38" t="s">
        <v>47</v>
      </c>
      <c r="C273" s="72" t="e">
        <f t="shared" si="47"/>
        <v>#DIV/0!</v>
      </c>
      <c r="D273" s="72" t="e">
        <f t="shared" si="47"/>
        <v>#DIV/0!</v>
      </c>
      <c r="E273" s="72" t="e">
        <f t="shared" si="47"/>
        <v>#DIV/0!</v>
      </c>
      <c r="F273" s="5"/>
      <c r="G273" s="17">
        <f>SUM(H273:I273)</f>
        <v>0</v>
      </c>
      <c r="H273" s="44">
        <f>SUMPRODUCT((データ入力!$D$2:$D$1700=1)*(データ入力!Y$2:Y$1700=3))</f>
        <v>0</v>
      </c>
      <c r="I273" s="44">
        <f>SUMPRODUCT((データ入力!$D$2:$D$1700=2)*(データ入力!Y$2:Y$1700=3))</f>
        <v>0</v>
      </c>
    </row>
    <row r="274" spans="1:16">
      <c r="A274" s="6"/>
      <c r="B274" s="38" t="s">
        <v>48</v>
      </c>
      <c r="C274" s="72" t="e">
        <f t="shared" si="47"/>
        <v>#DIV/0!</v>
      </c>
      <c r="D274" s="72" t="e">
        <f t="shared" si="47"/>
        <v>#DIV/0!</v>
      </c>
      <c r="E274" s="72" t="e">
        <f t="shared" si="47"/>
        <v>#DIV/0!</v>
      </c>
      <c r="F274" s="5"/>
      <c r="G274" s="17">
        <f>SUM(H274:I274)</f>
        <v>0</v>
      </c>
      <c r="H274" s="44">
        <f>SUMPRODUCT((データ入力!$D$2:$D$1700=1)*(データ入力!Y$2:Y$1700=4))</f>
        <v>0</v>
      </c>
      <c r="I274" s="44">
        <f>SUMPRODUCT((データ入力!$D$2:$D$1700=2)*(データ入力!Y$2:Y$1700=4))</f>
        <v>0</v>
      </c>
    </row>
    <row r="275" spans="1:16">
      <c r="B275" s="38" t="s">
        <v>16</v>
      </c>
      <c r="C275" s="72" t="e">
        <f t="shared" si="47"/>
        <v>#DIV/0!</v>
      </c>
      <c r="D275" s="72" t="e">
        <f t="shared" si="47"/>
        <v>#DIV/0!</v>
      </c>
      <c r="E275" s="72" t="e">
        <f t="shared" si="47"/>
        <v>#DIV/0!</v>
      </c>
      <c r="F275" s="5"/>
      <c r="G275" s="10">
        <f>SUM(H275:I275)</f>
        <v>0</v>
      </c>
      <c r="H275" s="17">
        <f>H4-SUM(H271:H274)</f>
        <v>0</v>
      </c>
      <c r="I275" s="17">
        <f>I4-SUM(I271:I274)</f>
        <v>0</v>
      </c>
      <c r="J275" s="6"/>
    </row>
    <row r="276" spans="1:16">
      <c r="B276" s="39"/>
      <c r="C276" s="75"/>
      <c r="D276" s="75"/>
      <c r="E276" s="75"/>
      <c r="F276" s="5"/>
      <c r="G276" s="19"/>
      <c r="H276" s="19"/>
      <c r="I276" s="19"/>
      <c r="J276" s="6"/>
    </row>
    <row r="277" spans="1:16">
      <c r="A277" s="5" t="s">
        <v>175</v>
      </c>
      <c r="B277" s="40"/>
      <c r="C277" s="68"/>
      <c r="D277" s="68"/>
      <c r="E277" s="68"/>
      <c r="F277" s="5"/>
      <c r="G277" s="12"/>
      <c r="H277" s="12"/>
      <c r="I277" s="12"/>
      <c r="J277" s="6"/>
    </row>
    <row r="278" spans="1:16">
      <c r="B278" s="38"/>
      <c r="C278" s="74" t="s">
        <v>14</v>
      </c>
      <c r="D278" s="74" t="s">
        <v>12</v>
      </c>
      <c r="E278" s="74" t="s">
        <v>13</v>
      </c>
      <c r="F278" s="5"/>
      <c r="G278" s="56" t="s">
        <v>51</v>
      </c>
      <c r="H278" s="56" t="s">
        <v>12</v>
      </c>
      <c r="I278" s="56" t="s">
        <v>13</v>
      </c>
      <c r="J278" s="6"/>
    </row>
    <row r="279" spans="1:16">
      <c r="A279" s="6"/>
      <c r="B279" s="38" t="s">
        <v>45</v>
      </c>
      <c r="C279" s="72" t="e">
        <f t="shared" ref="C279:E283" si="48">G279/G$4</f>
        <v>#DIV/0!</v>
      </c>
      <c r="D279" s="72" t="e">
        <f t="shared" si="48"/>
        <v>#DIV/0!</v>
      </c>
      <c r="E279" s="72" t="e">
        <f t="shared" si="48"/>
        <v>#DIV/0!</v>
      </c>
      <c r="F279" s="5"/>
      <c r="G279" s="17">
        <f>SUM(H279:I279)</f>
        <v>0</v>
      </c>
      <c r="H279" s="44">
        <f>SUMPRODUCT((データ入力!$D$2:$D$1700=1)*(データ入力!Z$2:Z$1700=1))</f>
        <v>0</v>
      </c>
      <c r="I279" s="44">
        <f>SUMPRODUCT((データ入力!$D$2:$D$1700=2)*(データ入力!Z$2:Z$1700=1))</f>
        <v>0</v>
      </c>
    </row>
    <row r="280" spans="1:16">
      <c r="A280" s="6"/>
      <c r="B280" s="38" t="s">
        <v>46</v>
      </c>
      <c r="C280" s="72" t="e">
        <f t="shared" si="48"/>
        <v>#DIV/0!</v>
      </c>
      <c r="D280" s="72" t="e">
        <f t="shared" si="48"/>
        <v>#DIV/0!</v>
      </c>
      <c r="E280" s="72" t="e">
        <f t="shared" si="48"/>
        <v>#DIV/0!</v>
      </c>
      <c r="F280" s="5"/>
      <c r="G280" s="17">
        <f>SUM(H280:I280)</f>
        <v>0</v>
      </c>
      <c r="H280" s="44">
        <f>SUMPRODUCT((データ入力!$D$2:$D$1700=1)*(データ入力!Z$2:Z$1700=2))</f>
        <v>0</v>
      </c>
      <c r="I280" s="44">
        <f>SUMPRODUCT((データ入力!$D$2:$D$1700=2)*(データ入力!Z$2:Z$1700=2))</f>
        <v>0</v>
      </c>
    </row>
    <row r="281" spans="1:16">
      <c r="A281" s="6"/>
      <c r="B281" s="38" t="s">
        <v>47</v>
      </c>
      <c r="C281" s="72" t="e">
        <f t="shared" si="48"/>
        <v>#DIV/0!</v>
      </c>
      <c r="D281" s="72" t="e">
        <f t="shared" si="48"/>
        <v>#DIV/0!</v>
      </c>
      <c r="E281" s="72" t="e">
        <f t="shared" si="48"/>
        <v>#DIV/0!</v>
      </c>
      <c r="F281" s="5"/>
      <c r="G281" s="17">
        <f>SUM(H281:I281)</f>
        <v>0</v>
      </c>
      <c r="H281" s="44">
        <f>SUMPRODUCT((データ入力!$D$2:$D$1700=1)*(データ入力!Z$2:Z$1700=3))</f>
        <v>0</v>
      </c>
      <c r="I281" s="44">
        <f>SUMPRODUCT((データ入力!$D$2:$D$1700=2)*(データ入力!Z$2:Z$1700=3))</f>
        <v>0</v>
      </c>
    </row>
    <row r="282" spans="1:16">
      <c r="A282" s="6"/>
      <c r="B282" s="38" t="s">
        <v>48</v>
      </c>
      <c r="C282" s="72" t="e">
        <f t="shared" si="48"/>
        <v>#DIV/0!</v>
      </c>
      <c r="D282" s="72" t="e">
        <f t="shared" si="48"/>
        <v>#DIV/0!</v>
      </c>
      <c r="E282" s="72" t="e">
        <f t="shared" si="48"/>
        <v>#DIV/0!</v>
      </c>
      <c r="F282" s="5"/>
      <c r="G282" s="17">
        <f>SUM(H282:I282)</f>
        <v>0</v>
      </c>
      <c r="H282" s="44">
        <f>SUMPRODUCT((データ入力!$D$2:$D$1700=1)*(データ入力!Z$2:Z$1700=4))</f>
        <v>0</v>
      </c>
      <c r="I282" s="44">
        <f>SUMPRODUCT((データ入力!$D$2:$D$1700=2)*(データ入力!Z$2:Z$1700=4))</f>
        <v>0</v>
      </c>
    </row>
    <row r="283" spans="1:16">
      <c r="B283" s="38" t="s">
        <v>16</v>
      </c>
      <c r="C283" s="72" t="e">
        <f t="shared" si="48"/>
        <v>#DIV/0!</v>
      </c>
      <c r="D283" s="72" t="e">
        <f t="shared" si="48"/>
        <v>#DIV/0!</v>
      </c>
      <c r="E283" s="72" t="e">
        <f t="shared" si="48"/>
        <v>#DIV/0!</v>
      </c>
      <c r="F283" s="5"/>
      <c r="G283" s="10">
        <f>SUM(H283:I283)</f>
        <v>0</v>
      </c>
      <c r="H283" s="17">
        <f>H4-SUM(H279:H282)</f>
        <v>0</v>
      </c>
      <c r="I283" s="17">
        <f>I4-SUM(I279:I282)</f>
        <v>0</v>
      </c>
      <c r="J283" s="6"/>
    </row>
    <row r="284" spans="1:16">
      <c r="B284" s="39"/>
      <c r="C284" s="75"/>
      <c r="D284" s="75"/>
      <c r="E284" s="75"/>
      <c r="F284" s="5"/>
      <c r="G284" s="19"/>
      <c r="H284" s="19"/>
      <c r="I284" s="19"/>
      <c r="J284" s="6"/>
      <c r="K284" s="5" t="s">
        <v>121</v>
      </c>
      <c r="P284" s="5" t="s">
        <v>176</v>
      </c>
    </row>
    <row r="285" spans="1:16">
      <c r="A285" s="5" t="s">
        <v>121</v>
      </c>
      <c r="B285" s="40"/>
      <c r="C285" s="68"/>
      <c r="D285" s="68"/>
      <c r="E285" s="68"/>
      <c r="F285" s="5"/>
      <c r="G285" s="12"/>
      <c r="H285" s="12"/>
      <c r="I285" s="12"/>
      <c r="J285" s="6"/>
    </row>
    <row r="286" spans="1:16">
      <c r="B286" s="38"/>
      <c r="C286" s="74" t="s">
        <v>14</v>
      </c>
      <c r="D286" s="74" t="s">
        <v>12</v>
      </c>
      <c r="E286" s="74" t="s">
        <v>13</v>
      </c>
      <c r="F286" s="5"/>
      <c r="G286" s="56" t="s">
        <v>51</v>
      </c>
      <c r="H286" s="56" t="s">
        <v>12</v>
      </c>
      <c r="I286" s="56" t="s">
        <v>13</v>
      </c>
      <c r="J286" s="6"/>
    </row>
    <row r="287" spans="1:16">
      <c r="A287" s="6"/>
      <c r="B287" s="38" t="s">
        <v>45</v>
      </c>
      <c r="C287" s="72" t="e">
        <f t="shared" ref="C287:E291" si="49">G287/G$4</f>
        <v>#DIV/0!</v>
      </c>
      <c r="D287" s="72" t="e">
        <f t="shared" si="49"/>
        <v>#DIV/0!</v>
      </c>
      <c r="E287" s="72" t="e">
        <f t="shared" si="49"/>
        <v>#DIV/0!</v>
      </c>
      <c r="F287" s="5"/>
      <c r="G287" s="17">
        <f>SUM(H287:I287)</f>
        <v>0</v>
      </c>
      <c r="H287" s="44">
        <f>SUMPRODUCT((データ入力!$D$2:$D$1700=1)*(データ入力!AA$2:AA$1700=1))</f>
        <v>0</v>
      </c>
      <c r="I287" s="44">
        <f>SUMPRODUCT((データ入力!$D$2:$D$1700=2)*(データ入力!AA$2:AA$1700=1))</f>
        <v>0</v>
      </c>
    </row>
    <row r="288" spans="1:16">
      <c r="A288" s="6"/>
      <c r="B288" s="38" t="s">
        <v>46</v>
      </c>
      <c r="C288" s="72" t="e">
        <f t="shared" si="49"/>
        <v>#DIV/0!</v>
      </c>
      <c r="D288" s="72" t="e">
        <f t="shared" si="49"/>
        <v>#DIV/0!</v>
      </c>
      <c r="E288" s="72" t="e">
        <f t="shared" si="49"/>
        <v>#DIV/0!</v>
      </c>
      <c r="F288" s="5"/>
      <c r="G288" s="17">
        <f>SUM(H288:I288)</f>
        <v>0</v>
      </c>
      <c r="H288" s="44">
        <f>SUMPRODUCT((データ入力!$D$2:$D$1700=1)*(データ入力!AA$2:AA$1700=2))</f>
        <v>0</v>
      </c>
      <c r="I288" s="44">
        <f>SUMPRODUCT((データ入力!$D$2:$D$1700=2)*(データ入力!AA$2:AA$1700=2))</f>
        <v>0</v>
      </c>
    </row>
    <row r="289" spans="1:11">
      <c r="A289" s="6"/>
      <c r="B289" s="38" t="s">
        <v>47</v>
      </c>
      <c r="C289" s="72" t="e">
        <f t="shared" si="49"/>
        <v>#DIV/0!</v>
      </c>
      <c r="D289" s="72" t="e">
        <f t="shared" si="49"/>
        <v>#DIV/0!</v>
      </c>
      <c r="E289" s="72" t="e">
        <f t="shared" si="49"/>
        <v>#DIV/0!</v>
      </c>
      <c r="F289" s="5"/>
      <c r="G289" s="17">
        <f>SUM(H289:I289)</f>
        <v>0</v>
      </c>
      <c r="H289" s="44">
        <f>SUMPRODUCT((データ入力!$D$2:$D$1700=1)*(データ入力!AA$2:AA$1700=3))</f>
        <v>0</v>
      </c>
      <c r="I289" s="44">
        <f>SUMPRODUCT((データ入力!$D$2:$D$1700=2)*(データ入力!AA$2:AA$1700=3))</f>
        <v>0</v>
      </c>
    </row>
    <row r="290" spans="1:11">
      <c r="A290" s="6"/>
      <c r="B290" s="38" t="s">
        <v>48</v>
      </c>
      <c r="C290" s="72" t="e">
        <f t="shared" si="49"/>
        <v>#DIV/0!</v>
      </c>
      <c r="D290" s="72" t="e">
        <f t="shared" si="49"/>
        <v>#DIV/0!</v>
      </c>
      <c r="E290" s="72" t="e">
        <f t="shared" si="49"/>
        <v>#DIV/0!</v>
      </c>
      <c r="F290" s="5"/>
      <c r="G290" s="17">
        <f>SUM(H290:I290)</f>
        <v>0</v>
      </c>
      <c r="H290" s="44">
        <f>SUMPRODUCT((データ入力!$D$2:$D$1700=1)*(データ入力!AA$2:AA$1700=4))</f>
        <v>0</v>
      </c>
      <c r="I290" s="44">
        <f>SUMPRODUCT((データ入力!$D$2:$D$1700=2)*(データ入力!AA$2:AA$1700=4))</f>
        <v>0</v>
      </c>
    </row>
    <row r="291" spans="1:11">
      <c r="B291" s="38" t="s">
        <v>16</v>
      </c>
      <c r="C291" s="72" t="e">
        <f t="shared" si="49"/>
        <v>#DIV/0!</v>
      </c>
      <c r="D291" s="72" t="e">
        <f t="shared" si="49"/>
        <v>#DIV/0!</v>
      </c>
      <c r="E291" s="72" t="e">
        <f t="shared" si="49"/>
        <v>#DIV/0!</v>
      </c>
      <c r="F291" s="5"/>
      <c r="G291" s="10">
        <f>SUM(H291:I291)</f>
        <v>0</v>
      </c>
      <c r="H291" s="17">
        <f>H4-SUM(H287:H290)</f>
        <v>0</v>
      </c>
      <c r="I291" s="17">
        <f>I4-SUM(I287:I290)</f>
        <v>0</v>
      </c>
      <c r="J291" s="6"/>
    </row>
    <row r="292" spans="1:11">
      <c r="B292" s="39"/>
      <c r="C292" s="75"/>
      <c r="D292" s="75"/>
      <c r="E292" s="75"/>
      <c r="F292" s="5"/>
      <c r="G292" s="19"/>
      <c r="H292" s="19"/>
      <c r="I292" s="19"/>
      <c r="J292" s="6"/>
    </row>
    <row r="293" spans="1:11">
      <c r="A293" s="5" t="s">
        <v>176</v>
      </c>
      <c r="B293" s="40"/>
      <c r="C293" s="68"/>
      <c r="D293" s="68"/>
      <c r="E293" s="68"/>
      <c r="F293" s="5"/>
      <c r="G293" s="12"/>
      <c r="H293" s="12"/>
      <c r="I293" s="12"/>
      <c r="J293" s="6"/>
    </row>
    <row r="294" spans="1:11">
      <c r="B294" s="38"/>
      <c r="C294" s="74" t="s">
        <v>14</v>
      </c>
      <c r="D294" s="74" t="s">
        <v>12</v>
      </c>
      <c r="E294" s="74" t="s">
        <v>13</v>
      </c>
      <c r="F294" s="5"/>
      <c r="G294" s="56" t="s">
        <v>51</v>
      </c>
      <c r="H294" s="56" t="s">
        <v>12</v>
      </c>
      <c r="I294" s="56" t="s">
        <v>13</v>
      </c>
      <c r="J294" s="6"/>
    </row>
    <row r="295" spans="1:11">
      <c r="A295" s="6"/>
      <c r="B295" s="38" t="s">
        <v>45</v>
      </c>
      <c r="C295" s="72" t="e">
        <f t="shared" ref="C295:E299" si="50">G295/G$4</f>
        <v>#DIV/0!</v>
      </c>
      <c r="D295" s="72" t="e">
        <f t="shared" si="50"/>
        <v>#DIV/0!</v>
      </c>
      <c r="E295" s="72" t="e">
        <f t="shared" si="50"/>
        <v>#DIV/0!</v>
      </c>
      <c r="F295" s="5"/>
      <c r="G295" s="17">
        <f>SUM(H295:I295)</f>
        <v>0</v>
      </c>
      <c r="H295" s="44">
        <f>SUMPRODUCT((データ入力!$D$2:$D$1700=1)*(データ入力!AB$2:AB$1700=1))</f>
        <v>0</v>
      </c>
      <c r="I295" s="44">
        <f>SUMPRODUCT((データ入力!$D$2:$D$1700=2)*(データ入力!AB$2:AB$1700=1))</f>
        <v>0</v>
      </c>
    </row>
    <row r="296" spans="1:11">
      <c r="A296" s="6"/>
      <c r="B296" s="38" t="s">
        <v>46</v>
      </c>
      <c r="C296" s="72" t="e">
        <f t="shared" si="50"/>
        <v>#DIV/0!</v>
      </c>
      <c r="D296" s="72" t="e">
        <f t="shared" si="50"/>
        <v>#DIV/0!</v>
      </c>
      <c r="E296" s="72" t="e">
        <f t="shared" si="50"/>
        <v>#DIV/0!</v>
      </c>
      <c r="F296" s="5"/>
      <c r="G296" s="17">
        <f>SUM(H296:I296)</f>
        <v>0</v>
      </c>
      <c r="H296" s="44">
        <f>SUMPRODUCT((データ入力!$D$2:$D$1700=1)*(データ入力!AB$2:AB$1700=2))</f>
        <v>0</v>
      </c>
      <c r="I296" s="44">
        <f>SUMPRODUCT((データ入力!$D$2:$D$1700=2)*(データ入力!AB$2:AB$1700=2))</f>
        <v>0</v>
      </c>
    </row>
    <row r="297" spans="1:11">
      <c r="A297" s="6"/>
      <c r="B297" s="38" t="s">
        <v>47</v>
      </c>
      <c r="C297" s="72" t="e">
        <f t="shared" si="50"/>
        <v>#DIV/0!</v>
      </c>
      <c r="D297" s="72" t="e">
        <f t="shared" si="50"/>
        <v>#DIV/0!</v>
      </c>
      <c r="E297" s="72" t="e">
        <f t="shared" si="50"/>
        <v>#DIV/0!</v>
      </c>
      <c r="F297" s="5"/>
      <c r="G297" s="17">
        <f>SUM(H297:I297)</f>
        <v>0</v>
      </c>
      <c r="H297" s="44">
        <f>SUMPRODUCT((データ入力!$D$2:$D$1700=1)*(データ入力!AB$2:AB$1700=3))</f>
        <v>0</v>
      </c>
      <c r="I297" s="44">
        <f>SUMPRODUCT((データ入力!$D$2:$D$1700=2)*(データ入力!AB$2:AB$1700=3))</f>
        <v>0</v>
      </c>
    </row>
    <row r="298" spans="1:11">
      <c r="A298" s="6"/>
      <c r="B298" s="38" t="s">
        <v>48</v>
      </c>
      <c r="C298" s="72" t="e">
        <f t="shared" si="50"/>
        <v>#DIV/0!</v>
      </c>
      <c r="D298" s="72" t="e">
        <f t="shared" si="50"/>
        <v>#DIV/0!</v>
      </c>
      <c r="E298" s="72" t="e">
        <f t="shared" si="50"/>
        <v>#DIV/0!</v>
      </c>
      <c r="F298" s="5"/>
      <c r="G298" s="17">
        <f>SUM(H298:I298)</f>
        <v>0</v>
      </c>
      <c r="H298" s="44">
        <f>SUMPRODUCT((データ入力!$D$2:$D$1700=1)*(データ入力!AB$2:AB$1700=4))</f>
        <v>0</v>
      </c>
      <c r="I298" s="44">
        <f>SUMPRODUCT((データ入力!$D$2:$D$1700=2)*(データ入力!AB$2:AB$1700=4))</f>
        <v>0</v>
      </c>
    </row>
    <row r="299" spans="1:11">
      <c r="B299" s="38" t="s">
        <v>16</v>
      </c>
      <c r="C299" s="72" t="e">
        <f t="shared" si="50"/>
        <v>#DIV/0!</v>
      </c>
      <c r="D299" s="72" t="e">
        <f t="shared" si="50"/>
        <v>#DIV/0!</v>
      </c>
      <c r="E299" s="72" t="e">
        <f t="shared" si="50"/>
        <v>#DIV/0!</v>
      </c>
      <c r="F299" s="5"/>
      <c r="G299" s="10">
        <f>SUM(H299:I299)</f>
        <v>0</v>
      </c>
      <c r="H299" s="17">
        <f>H4-SUM(H295:H298)</f>
        <v>0</v>
      </c>
      <c r="I299" s="17">
        <f>I4-SUM(I295:I298)</f>
        <v>0</v>
      </c>
      <c r="J299" s="6"/>
      <c r="K299" s="5" t="s">
        <v>122</v>
      </c>
    </row>
    <row r="300" spans="1:11">
      <c r="B300" s="39"/>
      <c r="C300" s="75"/>
      <c r="D300" s="75"/>
      <c r="E300" s="75"/>
      <c r="F300" s="5"/>
      <c r="G300" s="19"/>
      <c r="H300" s="19"/>
      <c r="I300" s="19"/>
      <c r="J300" s="6"/>
    </row>
    <row r="301" spans="1:11">
      <c r="A301" s="5" t="s">
        <v>122</v>
      </c>
      <c r="B301" s="40"/>
      <c r="C301" s="68"/>
      <c r="D301" s="68"/>
      <c r="E301" s="68"/>
      <c r="F301" s="5"/>
      <c r="G301" s="12"/>
      <c r="H301" s="12"/>
      <c r="I301" s="12"/>
      <c r="J301" s="6"/>
    </row>
    <row r="302" spans="1:11">
      <c r="B302" s="38"/>
      <c r="C302" s="74" t="s">
        <v>14</v>
      </c>
      <c r="D302" s="74" t="s">
        <v>12</v>
      </c>
      <c r="E302" s="74" t="s">
        <v>13</v>
      </c>
      <c r="F302" s="5"/>
      <c r="G302" s="56" t="s">
        <v>51</v>
      </c>
      <c r="H302" s="56" t="s">
        <v>12</v>
      </c>
      <c r="I302" s="56" t="s">
        <v>13</v>
      </c>
      <c r="J302" s="6"/>
    </row>
    <row r="303" spans="1:11">
      <c r="A303" s="6"/>
      <c r="B303" s="38" t="s">
        <v>45</v>
      </c>
      <c r="C303" s="72" t="e">
        <f t="shared" ref="C303:E307" si="51">G303/G$4</f>
        <v>#DIV/0!</v>
      </c>
      <c r="D303" s="72" t="e">
        <f t="shared" si="51"/>
        <v>#DIV/0!</v>
      </c>
      <c r="E303" s="72" t="e">
        <f t="shared" si="51"/>
        <v>#DIV/0!</v>
      </c>
      <c r="F303" s="5"/>
      <c r="G303" s="17">
        <f>SUM(H303:I303)</f>
        <v>0</v>
      </c>
      <c r="H303" s="44">
        <f>SUMPRODUCT((データ入力!$D$2:$D$1700=1)*(データ入力!AC$2:AC$1700=1))</f>
        <v>0</v>
      </c>
      <c r="I303" s="44">
        <f>SUMPRODUCT((データ入力!$D$2:$D$1700=2)*(データ入力!AC$2:AC$1700=1))</f>
        <v>0</v>
      </c>
    </row>
    <row r="304" spans="1:11">
      <c r="A304" s="6"/>
      <c r="B304" s="38" t="s">
        <v>46</v>
      </c>
      <c r="C304" s="72" t="e">
        <f t="shared" si="51"/>
        <v>#DIV/0!</v>
      </c>
      <c r="D304" s="72" t="e">
        <f t="shared" si="51"/>
        <v>#DIV/0!</v>
      </c>
      <c r="E304" s="72" t="e">
        <f t="shared" si="51"/>
        <v>#DIV/0!</v>
      </c>
      <c r="F304" s="5"/>
      <c r="G304" s="17">
        <f>SUM(H304:I304)</f>
        <v>0</v>
      </c>
      <c r="H304" s="44">
        <f>SUMPRODUCT((データ入力!$D$2:$D$1700=1)*(データ入力!AC$2:AC$1700=2))</f>
        <v>0</v>
      </c>
      <c r="I304" s="44">
        <f>SUMPRODUCT((データ入力!$D$2:$D$1700=2)*(データ入力!AC$2:AC$1700=2))</f>
        <v>0</v>
      </c>
    </row>
    <row r="305" spans="1:16">
      <c r="A305" s="6"/>
      <c r="B305" s="38" t="s">
        <v>47</v>
      </c>
      <c r="C305" s="72" t="e">
        <f t="shared" si="51"/>
        <v>#DIV/0!</v>
      </c>
      <c r="D305" s="72" t="e">
        <f t="shared" si="51"/>
        <v>#DIV/0!</v>
      </c>
      <c r="E305" s="72" t="e">
        <f t="shared" si="51"/>
        <v>#DIV/0!</v>
      </c>
      <c r="F305" s="5"/>
      <c r="G305" s="17">
        <f>SUM(H305:I305)</f>
        <v>0</v>
      </c>
      <c r="H305" s="44">
        <f>SUMPRODUCT((データ入力!$D$2:$D$1700=1)*(データ入力!AC$2:AC$1700=3))</f>
        <v>0</v>
      </c>
      <c r="I305" s="44">
        <f>SUMPRODUCT((データ入力!$D$2:$D$1700=2)*(データ入力!AC$2:AC$1700=3))</f>
        <v>0</v>
      </c>
    </row>
    <row r="306" spans="1:16">
      <c r="A306" s="6"/>
      <c r="B306" s="38" t="s">
        <v>48</v>
      </c>
      <c r="C306" s="72" t="e">
        <f t="shared" si="51"/>
        <v>#DIV/0!</v>
      </c>
      <c r="D306" s="72" t="e">
        <f t="shared" si="51"/>
        <v>#DIV/0!</v>
      </c>
      <c r="E306" s="72" t="e">
        <f t="shared" si="51"/>
        <v>#DIV/0!</v>
      </c>
      <c r="F306" s="5"/>
      <c r="G306" s="17">
        <f>SUM(H306:I306)</f>
        <v>0</v>
      </c>
      <c r="H306" s="44">
        <f>SUMPRODUCT((データ入力!$D$2:$D$1700=1)*(データ入力!AC$2:AC$1700=4))</f>
        <v>0</v>
      </c>
      <c r="I306" s="44">
        <f>SUMPRODUCT((データ入力!$D$2:$D$1700=2)*(データ入力!AC$2:AC$1700=4))</f>
        <v>0</v>
      </c>
    </row>
    <row r="307" spans="1:16">
      <c r="B307" s="38" t="s">
        <v>16</v>
      </c>
      <c r="C307" s="72" t="e">
        <f t="shared" si="51"/>
        <v>#DIV/0!</v>
      </c>
      <c r="D307" s="72" t="e">
        <f t="shared" si="51"/>
        <v>#DIV/0!</v>
      </c>
      <c r="E307" s="72" t="e">
        <f t="shared" si="51"/>
        <v>#DIV/0!</v>
      </c>
      <c r="F307" s="5"/>
      <c r="G307" s="10">
        <f>SUM(H307:I307)</f>
        <v>0</v>
      </c>
      <c r="H307" s="17">
        <f>H4-SUM(H303:H306)</f>
        <v>0</v>
      </c>
      <c r="I307" s="17">
        <f>I4-SUM(I303:I306)</f>
        <v>0</v>
      </c>
      <c r="J307" s="6"/>
    </row>
    <row r="308" spans="1:16">
      <c r="B308" s="39"/>
      <c r="C308" s="77"/>
      <c r="D308" s="77"/>
      <c r="E308" s="77"/>
      <c r="F308" s="5"/>
      <c r="G308" s="19"/>
      <c r="H308" s="19"/>
      <c r="I308" s="19"/>
      <c r="J308" s="6"/>
    </row>
    <row r="309" spans="1:16">
      <c r="C309" s="78"/>
      <c r="D309" s="78"/>
      <c r="E309" s="78"/>
      <c r="F309" s="5"/>
      <c r="G309" s="12"/>
      <c r="H309" s="12"/>
      <c r="I309" s="12"/>
      <c r="J309" s="6"/>
    </row>
    <row r="310" spans="1:16">
      <c r="C310" s="78"/>
      <c r="D310" s="78"/>
      <c r="E310" s="78"/>
      <c r="F310" s="5"/>
      <c r="G310" s="12"/>
      <c r="H310" s="12"/>
      <c r="I310" s="12"/>
      <c r="J310" s="6"/>
    </row>
    <row r="311" spans="1:16">
      <c r="C311" s="78"/>
      <c r="D311" s="78"/>
      <c r="E311" s="78"/>
      <c r="F311" s="5"/>
      <c r="G311" s="12"/>
      <c r="H311" s="12"/>
      <c r="I311" s="12"/>
      <c r="J311" s="6"/>
    </row>
    <row r="312" spans="1:16">
      <c r="C312" s="78"/>
      <c r="D312" s="78"/>
      <c r="E312" s="78"/>
      <c r="F312" s="5"/>
      <c r="G312" s="12"/>
      <c r="H312" s="12"/>
      <c r="I312" s="12"/>
    </row>
    <row r="313" spans="1:16">
      <c r="C313" s="78"/>
      <c r="D313" s="78"/>
      <c r="E313" s="78"/>
      <c r="F313" s="5"/>
      <c r="G313" s="12"/>
      <c r="H313" s="12"/>
      <c r="I313" s="12"/>
    </row>
    <row r="314" spans="1:16">
      <c r="C314" s="78"/>
      <c r="D314" s="78"/>
      <c r="E314" s="78"/>
      <c r="F314" s="5"/>
      <c r="G314" s="12"/>
      <c r="H314" s="12"/>
      <c r="I314" s="12"/>
    </row>
    <row r="315" spans="1:16">
      <c r="A315" s="5" t="s">
        <v>123</v>
      </c>
      <c r="B315" s="32" t="s">
        <v>204</v>
      </c>
      <c r="C315" s="78"/>
      <c r="D315" s="78"/>
      <c r="E315" s="78"/>
      <c r="F315" s="5"/>
      <c r="G315" s="12"/>
      <c r="H315" s="12"/>
      <c r="I315" s="12"/>
      <c r="K315" s="32" t="s">
        <v>205</v>
      </c>
      <c r="P315" s="48" t="s">
        <v>206</v>
      </c>
    </row>
    <row r="316" spans="1:16">
      <c r="B316" s="9"/>
      <c r="C316" s="87" t="s">
        <v>14</v>
      </c>
      <c r="D316" s="79" t="s">
        <v>12</v>
      </c>
      <c r="E316" s="79" t="s">
        <v>13</v>
      </c>
      <c r="F316" s="5"/>
      <c r="G316" s="56" t="s">
        <v>51</v>
      </c>
      <c r="H316" s="56" t="s">
        <v>12</v>
      </c>
      <c r="I316" s="56" t="s">
        <v>13</v>
      </c>
      <c r="J316" s="6"/>
      <c r="K316" s="46"/>
      <c r="P316" s="48" t="s">
        <v>207</v>
      </c>
    </row>
    <row r="317" spans="1:16">
      <c r="A317" s="6" t="s">
        <v>170</v>
      </c>
      <c r="B317" s="9" t="s">
        <v>124</v>
      </c>
      <c r="C317" s="88" t="e">
        <f t="shared" ref="C317:E321" si="52">G317/G$4</f>
        <v>#DIV/0!</v>
      </c>
      <c r="D317" s="72" t="e">
        <f t="shared" si="52"/>
        <v>#DIV/0!</v>
      </c>
      <c r="E317" s="72" t="e">
        <f t="shared" si="52"/>
        <v>#DIV/0!</v>
      </c>
      <c r="F317" s="5"/>
      <c r="G317" s="17">
        <f>SUM(H317:I317)</f>
        <v>0</v>
      </c>
      <c r="H317" s="44">
        <f>SUMPRODUCT((データ入力!$D$2:$D$1700=1)*(データ入力!AD$2:AD$1700=1))</f>
        <v>0</v>
      </c>
      <c r="I317" s="44">
        <f>SUMPRODUCT((データ入力!$D$2:$D$1700=2)*(データ入力!AD$2:AD$1700=1))</f>
        <v>0</v>
      </c>
      <c r="J317" s="6"/>
    </row>
    <row r="318" spans="1:16">
      <c r="A318" s="6" t="s">
        <v>171</v>
      </c>
      <c r="B318" s="9" t="s">
        <v>125</v>
      </c>
      <c r="C318" s="88" t="e">
        <f t="shared" si="52"/>
        <v>#DIV/0!</v>
      </c>
      <c r="D318" s="72" t="e">
        <f t="shared" si="52"/>
        <v>#DIV/0!</v>
      </c>
      <c r="E318" s="72" t="e">
        <f t="shared" si="52"/>
        <v>#DIV/0!</v>
      </c>
      <c r="F318" s="5"/>
      <c r="G318" s="17">
        <f>SUM(H318:I318)</f>
        <v>0</v>
      </c>
      <c r="H318" s="44">
        <f>SUMPRODUCT((データ入力!$D$2:$D$1700=1)*(データ入力!AD$2:AD$1700=2))</f>
        <v>0</v>
      </c>
      <c r="I318" s="44">
        <f>SUMPRODUCT((データ入力!$D$2:$D$1700=2)*(データ入力!AD$2:AD$1700=2))</f>
        <v>0</v>
      </c>
      <c r="J318" s="6"/>
    </row>
    <row r="319" spans="1:16">
      <c r="A319" s="6" t="s">
        <v>172</v>
      </c>
      <c r="B319" s="9" t="s">
        <v>126</v>
      </c>
      <c r="C319" s="88" t="e">
        <f t="shared" si="52"/>
        <v>#DIV/0!</v>
      </c>
      <c r="D319" s="72" t="e">
        <f t="shared" si="52"/>
        <v>#DIV/0!</v>
      </c>
      <c r="E319" s="72" t="e">
        <f t="shared" si="52"/>
        <v>#DIV/0!</v>
      </c>
      <c r="F319" s="5"/>
      <c r="G319" s="17">
        <f>SUM(H319:I319)</f>
        <v>0</v>
      </c>
      <c r="H319" s="44">
        <f>SUMPRODUCT((データ入力!$D$2:$D$1700=1)*(データ入力!AD$2:AD$1700=3))</f>
        <v>0</v>
      </c>
      <c r="I319" s="44">
        <f>SUMPRODUCT((データ入力!$D$2:$D$1700=2)*(データ入力!AD$2:AD$1700=3))</f>
        <v>0</v>
      </c>
      <c r="J319" s="6"/>
    </row>
    <row r="320" spans="1:16">
      <c r="A320" s="6" t="s">
        <v>173</v>
      </c>
      <c r="B320" s="9" t="s">
        <v>127</v>
      </c>
      <c r="C320" s="88" t="e">
        <f t="shared" si="52"/>
        <v>#DIV/0!</v>
      </c>
      <c r="D320" s="72" t="e">
        <f t="shared" si="52"/>
        <v>#DIV/0!</v>
      </c>
      <c r="E320" s="72" t="e">
        <f t="shared" si="52"/>
        <v>#DIV/0!</v>
      </c>
      <c r="F320" s="5"/>
      <c r="G320" s="17">
        <f>SUM(H320:I320)</f>
        <v>0</v>
      </c>
      <c r="H320" s="44">
        <f>SUMPRODUCT((データ入力!$D$2:$D$1700=1)*(データ入力!AD$2:AD$1700=4))</f>
        <v>0</v>
      </c>
      <c r="I320" s="44">
        <f>SUMPRODUCT((データ入力!$D$2:$D$1700=2)*(データ入力!AD$2:AD$1700=4))</f>
        <v>0</v>
      </c>
    </row>
    <row r="321" spans="1:20">
      <c r="B321" s="9" t="s">
        <v>16</v>
      </c>
      <c r="C321" s="88" t="e">
        <f t="shared" si="52"/>
        <v>#DIV/0!</v>
      </c>
      <c r="D321" s="72" t="e">
        <f t="shared" si="52"/>
        <v>#DIV/0!</v>
      </c>
      <c r="E321" s="72" t="e">
        <f t="shared" si="52"/>
        <v>#DIV/0!</v>
      </c>
      <c r="F321" s="5"/>
      <c r="G321" s="10">
        <f>SUM(H321:I321)</f>
        <v>0</v>
      </c>
      <c r="H321" s="17">
        <f>H4-SUM(H317:H320)</f>
        <v>0</v>
      </c>
      <c r="I321" s="17">
        <f>I4-SUM(I317:I320)</f>
        <v>0</v>
      </c>
    </row>
    <row r="322" spans="1:20">
      <c r="C322" s="77"/>
      <c r="D322" s="77"/>
      <c r="E322" s="77"/>
      <c r="F322" s="5"/>
      <c r="G322" s="19"/>
      <c r="H322" s="19"/>
      <c r="I322" s="19"/>
    </row>
    <row r="323" spans="1:20">
      <c r="A323" s="15" t="s">
        <v>43</v>
      </c>
      <c r="B323" s="48" t="s">
        <v>128</v>
      </c>
      <c r="C323" s="85"/>
      <c r="D323" s="85"/>
      <c r="E323" s="85"/>
      <c r="F323" s="41"/>
      <c r="G323" s="41"/>
      <c r="H323" s="12"/>
      <c r="I323" s="12"/>
    </row>
    <row r="324" spans="1:20">
      <c r="B324" s="9"/>
      <c r="C324" s="79" t="s">
        <v>14</v>
      </c>
      <c r="D324" s="79" t="s">
        <v>12</v>
      </c>
      <c r="E324" s="79" t="s">
        <v>13</v>
      </c>
      <c r="F324" s="5"/>
      <c r="G324" s="56" t="s">
        <v>51</v>
      </c>
      <c r="H324" s="56" t="s">
        <v>12</v>
      </c>
      <c r="I324" s="56" t="s">
        <v>13</v>
      </c>
      <c r="J324" s="6"/>
    </row>
    <row r="325" spans="1:20">
      <c r="A325" s="6" t="s">
        <v>170</v>
      </c>
      <c r="B325" s="9" t="s">
        <v>129</v>
      </c>
      <c r="C325" s="72" t="e">
        <f t="shared" ref="C325:E329" si="53">G325/G$4</f>
        <v>#DIV/0!</v>
      </c>
      <c r="D325" s="72" t="e">
        <f t="shared" si="53"/>
        <v>#DIV/0!</v>
      </c>
      <c r="E325" s="72" t="e">
        <f t="shared" si="53"/>
        <v>#DIV/0!</v>
      </c>
      <c r="F325" s="5"/>
      <c r="G325" s="17">
        <f>SUM(H325:I325)</f>
        <v>0</v>
      </c>
      <c r="H325" s="44">
        <f>SUMPRODUCT((データ入力!$D$2:$D$1700=1)*(データ入力!AE$2:AE$1700=1))</f>
        <v>0</v>
      </c>
      <c r="I325" s="44">
        <f>SUMPRODUCT((データ入力!$D$2:$D$1700=2)*(データ入力!AE$2:AE$1700=1))</f>
        <v>0</v>
      </c>
      <c r="J325" s="6"/>
    </row>
    <row r="326" spans="1:20">
      <c r="A326" s="6" t="s">
        <v>171</v>
      </c>
      <c r="B326" s="9" t="s">
        <v>130</v>
      </c>
      <c r="C326" s="72" t="e">
        <f t="shared" si="53"/>
        <v>#DIV/0!</v>
      </c>
      <c r="D326" s="72" t="e">
        <f t="shared" si="53"/>
        <v>#DIV/0!</v>
      </c>
      <c r="E326" s="72" t="e">
        <f t="shared" si="53"/>
        <v>#DIV/0!</v>
      </c>
      <c r="F326" s="5"/>
      <c r="G326" s="17">
        <f>SUM(H326:I326)</f>
        <v>0</v>
      </c>
      <c r="H326" s="44">
        <f>SUMPRODUCT((データ入力!$D$2:$D$1700=1)*(データ入力!AE$2:AE$1700=2))</f>
        <v>0</v>
      </c>
      <c r="I326" s="44">
        <f>SUMPRODUCT((データ入力!$D$2:$D$1700=2)*(データ入力!AE$2:AE$1700=2))</f>
        <v>0</v>
      </c>
      <c r="J326" s="6"/>
      <c r="K326" s="7"/>
      <c r="L326" s="7"/>
      <c r="M326" s="7"/>
      <c r="N326" s="7"/>
      <c r="O326" s="7"/>
      <c r="P326" s="7"/>
      <c r="Q326" s="7"/>
      <c r="R326" s="7"/>
      <c r="S326" s="7"/>
      <c r="T326" s="7"/>
    </row>
    <row r="327" spans="1:20">
      <c r="A327" s="6" t="s">
        <v>172</v>
      </c>
      <c r="B327" s="9" t="s">
        <v>177</v>
      </c>
      <c r="C327" s="72" t="e">
        <f t="shared" si="53"/>
        <v>#DIV/0!</v>
      </c>
      <c r="D327" s="72" t="e">
        <f t="shared" si="53"/>
        <v>#DIV/0!</v>
      </c>
      <c r="E327" s="72" t="e">
        <f t="shared" si="53"/>
        <v>#DIV/0!</v>
      </c>
      <c r="F327" s="5"/>
      <c r="G327" s="17">
        <f>SUM(H327:I327)</f>
        <v>0</v>
      </c>
      <c r="H327" s="44">
        <f>SUMPRODUCT((データ入力!$D$2:$D$1700=1)*(データ入力!AE$2:AE$1700=3))</f>
        <v>0</v>
      </c>
      <c r="I327" s="44">
        <f>SUMPRODUCT((データ入力!$D$2:$D$1700=2)*(データ入力!AE$2:AE$1700=3))</f>
        <v>0</v>
      </c>
      <c r="J327" s="6"/>
      <c r="K327" s="7"/>
      <c r="L327" s="7"/>
      <c r="M327" s="7"/>
      <c r="N327" s="7"/>
      <c r="O327" s="7"/>
      <c r="P327" s="7"/>
      <c r="Q327" s="7"/>
      <c r="R327" s="7"/>
      <c r="S327" s="7"/>
      <c r="T327" s="7"/>
    </row>
    <row r="328" spans="1:20">
      <c r="A328" s="6" t="s">
        <v>173</v>
      </c>
      <c r="B328" s="9" t="s">
        <v>9</v>
      </c>
      <c r="C328" s="72" t="e">
        <f t="shared" si="53"/>
        <v>#DIV/0!</v>
      </c>
      <c r="D328" s="72" t="e">
        <f t="shared" si="53"/>
        <v>#DIV/0!</v>
      </c>
      <c r="E328" s="72" t="e">
        <f t="shared" si="53"/>
        <v>#DIV/0!</v>
      </c>
      <c r="F328" s="5"/>
      <c r="G328" s="17">
        <f>SUM(H328:I328)</f>
        <v>0</v>
      </c>
      <c r="H328" s="44">
        <f>SUMPRODUCT((データ入力!$D$2:$D$1700=1)*(データ入力!AE$2:AE$1700=4))</f>
        <v>0</v>
      </c>
      <c r="I328" s="44">
        <f>SUMPRODUCT((データ入力!$D$2:$D$1700=2)*(データ入力!AE$2:AE$1700=4))</f>
        <v>0</v>
      </c>
      <c r="K328" s="7"/>
      <c r="L328" s="7"/>
      <c r="M328" s="7"/>
      <c r="N328" s="7"/>
      <c r="O328" s="7"/>
      <c r="P328" s="7"/>
      <c r="Q328" s="7"/>
      <c r="R328" s="7"/>
      <c r="S328" s="7"/>
      <c r="T328" s="7"/>
    </row>
    <row r="329" spans="1:20">
      <c r="B329" s="9" t="s">
        <v>16</v>
      </c>
      <c r="C329" s="72" t="e">
        <f t="shared" si="53"/>
        <v>#DIV/0!</v>
      </c>
      <c r="D329" s="72" t="e">
        <f t="shared" si="53"/>
        <v>#DIV/0!</v>
      </c>
      <c r="E329" s="72" t="e">
        <f t="shared" si="53"/>
        <v>#DIV/0!</v>
      </c>
      <c r="F329" s="5"/>
      <c r="G329" s="10">
        <f>SUM(H329:I329)</f>
        <v>0</v>
      </c>
      <c r="H329" s="17">
        <f>H4-SUM(H325:H328)</f>
        <v>0</v>
      </c>
      <c r="I329" s="17">
        <f>I4-SUM(I325:I328)</f>
        <v>0</v>
      </c>
      <c r="K329" s="7"/>
      <c r="L329" s="7"/>
      <c r="M329" s="7"/>
      <c r="N329" s="7"/>
      <c r="O329" s="7"/>
      <c r="P329" s="7"/>
      <c r="Q329" s="7"/>
      <c r="R329" s="7"/>
      <c r="S329" s="7"/>
      <c r="T329" s="7"/>
    </row>
    <row r="330" spans="1:20">
      <c r="C330" s="77"/>
      <c r="D330" s="77"/>
      <c r="E330" s="77"/>
      <c r="F330" s="5"/>
      <c r="G330" s="19"/>
      <c r="H330" s="19"/>
      <c r="I330" s="19"/>
      <c r="K330" s="7"/>
      <c r="L330" s="7"/>
      <c r="M330" s="7"/>
      <c r="N330" s="7"/>
      <c r="O330" s="7"/>
      <c r="P330" s="7"/>
      <c r="Q330" s="7"/>
      <c r="R330" s="7"/>
      <c r="S330" s="7"/>
      <c r="T330" s="7"/>
    </row>
    <row r="331" spans="1:20">
      <c r="A331" s="15" t="s">
        <v>49</v>
      </c>
      <c r="B331" s="48" t="s">
        <v>131</v>
      </c>
      <c r="C331" s="83"/>
      <c r="D331" s="83"/>
      <c r="E331" s="83"/>
      <c r="F331" s="35"/>
      <c r="G331" s="35"/>
      <c r="H331" s="12"/>
      <c r="I331" s="12"/>
      <c r="K331" s="7"/>
      <c r="L331" s="7"/>
      <c r="M331" s="7"/>
      <c r="N331" s="7"/>
      <c r="O331" s="7"/>
      <c r="P331" s="7"/>
      <c r="Q331" s="7"/>
      <c r="R331" s="7"/>
      <c r="S331" s="7"/>
      <c r="T331" s="7"/>
    </row>
    <row r="332" spans="1:20">
      <c r="B332" s="9"/>
      <c r="C332" s="79" t="s">
        <v>14</v>
      </c>
      <c r="D332" s="79" t="s">
        <v>12</v>
      </c>
      <c r="E332" s="79" t="s">
        <v>13</v>
      </c>
      <c r="F332" s="5"/>
      <c r="G332" s="56" t="s">
        <v>51</v>
      </c>
      <c r="H332" s="56" t="s">
        <v>12</v>
      </c>
      <c r="I332" s="56" t="s">
        <v>13</v>
      </c>
      <c r="J332" s="6"/>
      <c r="K332" s="7"/>
      <c r="L332" s="7"/>
      <c r="M332" s="7"/>
      <c r="N332" s="7"/>
      <c r="O332" s="7"/>
      <c r="P332" s="7"/>
      <c r="Q332" s="7"/>
      <c r="R332" s="7"/>
      <c r="S332" s="7"/>
      <c r="T332" s="7"/>
    </row>
    <row r="333" spans="1:20">
      <c r="A333" s="6" t="s">
        <v>170</v>
      </c>
      <c r="B333" s="9" t="s">
        <v>129</v>
      </c>
      <c r="C333" s="72" t="e">
        <f t="shared" ref="C333:E337" si="54">G333/G$4</f>
        <v>#DIV/0!</v>
      </c>
      <c r="D333" s="72" t="e">
        <f t="shared" si="54"/>
        <v>#DIV/0!</v>
      </c>
      <c r="E333" s="72" t="e">
        <f t="shared" si="54"/>
        <v>#DIV/0!</v>
      </c>
      <c r="F333" s="5"/>
      <c r="G333" s="17">
        <f>SUM(H333:I333)</f>
        <v>0</v>
      </c>
      <c r="H333" s="44">
        <f>SUMPRODUCT((データ入力!$D$2:$D$1700=1)*(データ入力!AF$2:AF$1700=1))</f>
        <v>0</v>
      </c>
      <c r="I333" s="44">
        <f>SUMPRODUCT((データ入力!$D$2:$D$1700=2)*(データ入力!AF$2:AF$1700=1))</f>
        <v>0</v>
      </c>
      <c r="J333" s="6"/>
      <c r="K333" s="7"/>
      <c r="L333" s="7"/>
      <c r="M333" s="7"/>
      <c r="N333" s="7"/>
      <c r="O333" s="7"/>
      <c r="P333" s="7"/>
      <c r="Q333" s="7"/>
      <c r="R333" s="7"/>
      <c r="S333" s="7"/>
      <c r="T333" s="7"/>
    </row>
    <row r="334" spans="1:20">
      <c r="A334" s="6" t="s">
        <v>171</v>
      </c>
      <c r="B334" s="9" t="s">
        <v>130</v>
      </c>
      <c r="C334" s="72" t="e">
        <f t="shared" si="54"/>
        <v>#DIV/0!</v>
      </c>
      <c r="D334" s="72" t="e">
        <f t="shared" si="54"/>
        <v>#DIV/0!</v>
      </c>
      <c r="E334" s="72" t="e">
        <f t="shared" si="54"/>
        <v>#DIV/0!</v>
      </c>
      <c r="F334" s="5"/>
      <c r="G334" s="17">
        <f>SUM(H334:I334)</f>
        <v>0</v>
      </c>
      <c r="H334" s="44">
        <f>SUMPRODUCT((データ入力!$D$2:$D$1700=1)*(データ入力!AF$2:AF$1700=2))</f>
        <v>0</v>
      </c>
      <c r="I334" s="44">
        <f>SUMPRODUCT((データ入力!$D$2:$D$1700=2)*(データ入力!AF$2:AF$1700=2))</f>
        <v>0</v>
      </c>
      <c r="J334" s="6"/>
      <c r="K334" s="7"/>
      <c r="L334" s="7"/>
      <c r="M334" s="7"/>
      <c r="N334" s="7"/>
      <c r="O334" s="7"/>
      <c r="P334" s="7"/>
      <c r="Q334" s="7"/>
      <c r="R334" s="7"/>
      <c r="S334" s="7"/>
      <c r="T334" s="7"/>
    </row>
    <row r="335" spans="1:20">
      <c r="A335" s="6" t="s">
        <v>172</v>
      </c>
      <c r="B335" s="9" t="s">
        <v>177</v>
      </c>
      <c r="C335" s="72" t="e">
        <f t="shared" si="54"/>
        <v>#DIV/0!</v>
      </c>
      <c r="D335" s="72" t="e">
        <f t="shared" si="54"/>
        <v>#DIV/0!</v>
      </c>
      <c r="E335" s="72" t="e">
        <f t="shared" si="54"/>
        <v>#DIV/0!</v>
      </c>
      <c r="F335" s="5"/>
      <c r="G335" s="17">
        <f>SUM(H335:I335)</f>
        <v>0</v>
      </c>
      <c r="H335" s="44">
        <f>SUMPRODUCT((データ入力!$D$2:$D$1700=1)*(データ入力!AF$2:AF$1700=3))</f>
        <v>0</v>
      </c>
      <c r="I335" s="44">
        <f>SUMPRODUCT((データ入力!$D$2:$D$1700=2)*(データ入力!AF$2:AF$1700=3))</f>
        <v>0</v>
      </c>
      <c r="J335" s="6"/>
      <c r="K335" s="7"/>
      <c r="L335" s="7"/>
      <c r="M335" s="7"/>
      <c r="N335" s="7"/>
      <c r="O335" s="7"/>
      <c r="P335" s="7"/>
      <c r="Q335" s="7"/>
      <c r="R335" s="7"/>
      <c r="S335" s="7"/>
      <c r="T335" s="7"/>
    </row>
    <row r="336" spans="1:20">
      <c r="A336" s="6" t="s">
        <v>173</v>
      </c>
      <c r="B336" s="9" t="s">
        <v>9</v>
      </c>
      <c r="C336" s="72" t="e">
        <f t="shared" si="54"/>
        <v>#DIV/0!</v>
      </c>
      <c r="D336" s="72" t="e">
        <f t="shared" si="54"/>
        <v>#DIV/0!</v>
      </c>
      <c r="E336" s="72" t="e">
        <f t="shared" si="54"/>
        <v>#DIV/0!</v>
      </c>
      <c r="F336" s="5"/>
      <c r="G336" s="17">
        <f>SUM(H336:I336)</f>
        <v>0</v>
      </c>
      <c r="H336" s="44">
        <f>SUMPRODUCT((データ入力!$D$2:$D$1700=1)*(データ入力!AF$2:AF$1700=4))</f>
        <v>0</v>
      </c>
      <c r="I336" s="44">
        <f>SUMPRODUCT((データ入力!$D$2:$D$1700=2)*(データ入力!AF$2:AF$1700=4))</f>
        <v>0</v>
      </c>
      <c r="J336" s="6"/>
      <c r="K336" s="50" t="s">
        <v>210</v>
      </c>
      <c r="P336" s="32" t="s">
        <v>211</v>
      </c>
    </row>
    <row r="337" spans="1:20">
      <c r="B337" s="9" t="s">
        <v>16</v>
      </c>
      <c r="C337" s="72" t="e">
        <f t="shared" si="54"/>
        <v>#DIV/0!</v>
      </c>
      <c r="D337" s="72" t="e">
        <f t="shared" si="54"/>
        <v>#DIV/0!</v>
      </c>
      <c r="E337" s="72" t="e">
        <f t="shared" si="54"/>
        <v>#DIV/0!</v>
      </c>
      <c r="F337" s="5"/>
      <c r="G337" s="10">
        <f>SUM(H337:I337)</f>
        <v>0</v>
      </c>
      <c r="H337" s="17">
        <f>H4-SUM(H333:H336)</f>
        <v>0</v>
      </c>
      <c r="I337" s="17">
        <f>I4-SUM(I333:I336)</f>
        <v>0</v>
      </c>
      <c r="J337" s="6"/>
      <c r="K337" s="46" t="s">
        <v>209</v>
      </c>
      <c r="P337" s="48"/>
    </row>
    <row r="338" spans="1:20">
      <c r="C338" s="77"/>
      <c r="D338" s="77"/>
      <c r="E338" s="77"/>
      <c r="F338" s="5"/>
      <c r="G338" s="19"/>
      <c r="H338" s="19"/>
      <c r="I338" s="19"/>
      <c r="J338" s="6"/>
    </row>
    <row r="339" spans="1:20">
      <c r="C339" s="78"/>
      <c r="D339" s="78"/>
      <c r="E339" s="78"/>
      <c r="F339" s="5"/>
      <c r="G339" s="12"/>
      <c r="H339" s="12"/>
      <c r="I339" s="12"/>
      <c r="J339" s="6"/>
    </row>
    <row r="340" spans="1:20">
      <c r="C340" s="78"/>
      <c r="D340" s="78"/>
      <c r="E340" s="78"/>
      <c r="F340" s="5"/>
      <c r="G340" s="12"/>
      <c r="H340" s="12"/>
      <c r="I340" s="12"/>
      <c r="J340" s="6"/>
    </row>
    <row r="341" spans="1:20">
      <c r="A341" s="5" t="s">
        <v>132</v>
      </c>
      <c r="B341" s="50" t="s">
        <v>208</v>
      </c>
      <c r="C341" s="78"/>
      <c r="D341" s="78"/>
      <c r="E341" s="78"/>
      <c r="F341" s="5"/>
      <c r="G341" s="12"/>
      <c r="H341" s="12"/>
      <c r="I341" s="12"/>
      <c r="J341" s="6"/>
    </row>
    <row r="342" spans="1:20">
      <c r="B342" s="9"/>
      <c r="C342" s="79" t="s">
        <v>14</v>
      </c>
      <c r="D342" s="79" t="s">
        <v>12</v>
      </c>
      <c r="E342" s="79" t="s">
        <v>13</v>
      </c>
      <c r="F342" s="5"/>
      <c r="G342" s="56" t="s">
        <v>51</v>
      </c>
      <c r="H342" s="56" t="s">
        <v>12</v>
      </c>
      <c r="I342" s="56" t="s">
        <v>13</v>
      </c>
      <c r="J342" s="6"/>
    </row>
    <row r="343" spans="1:20">
      <c r="A343" s="6" t="s">
        <v>170</v>
      </c>
      <c r="B343" s="9" t="s">
        <v>133</v>
      </c>
      <c r="C343" s="72" t="e">
        <f t="shared" ref="C343:E345" si="55">G343/G$4</f>
        <v>#DIV/0!</v>
      </c>
      <c r="D343" s="72" t="e">
        <f t="shared" si="55"/>
        <v>#DIV/0!</v>
      </c>
      <c r="E343" s="72" t="e">
        <f t="shared" si="55"/>
        <v>#DIV/0!</v>
      </c>
      <c r="F343" s="5"/>
      <c r="G343" s="17">
        <f>SUM(H343:I343)</f>
        <v>0</v>
      </c>
      <c r="H343" s="44">
        <f>SUMPRODUCT((データ入力!$D$2:$D$1700=1)*(データ入力!AG$2:AG$1700=1))</f>
        <v>0</v>
      </c>
      <c r="I343" s="44">
        <f>SUMPRODUCT((データ入力!$D$2:$D$1700=2)*(データ入力!AG$2:AG$1700=1))</f>
        <v>0</v>
      </c>
      <c r="J343" s="6"/>
    </row>
    <row r="344" spans="1:20">
      <c r="A344" s="6" t="s">
        <v>171</v>
      </c>
      <c r="B344" s="9" t="s">
        <v>134</v>
      </c>
      <c r="C344" s="72" t="e">
        <f t="shared" si="55"/>
        <v>#DIV/0!</v>
      </c>
      <c r="D344" s="72" t="e">
        <f t="shared" si="55"/>
        <v>#DIV/0!</v>
      </c>
      <c r="E344" s="72" t="e">
        <f t="shared" si="55"/>
        <v>#DIV/0!</v>
      </c>
      <c r="F344" s="5"/>
      <c r="G344" s="17">
        <f>SUM(H344:I344)</f>
        <v>0</v>
      </c>
      <c r="H344" s="44">
        <f>SUMPRODUCT((データ入力!$D$2:$D$1700=1)*(データ入力!AG$2:AG$1700=2))</f>
        <v>0</v>
      </c>
      <c r="I344" s="44">
        <f>SUMPRODUCT((データ入力!$D$2:$D$1700=2)*(データ入力!AG$2:AG$1700=2))</f>
        <v>0</v>
      </c>
      <c r="J344" s="6"/>
    </row>
    <row r="345" spans="1:20">
      <c r="B345" s="9" t="s">
        <v>16</v>
      </c>
      <c r="C345" s="72" t="e">
        <f t="shared" si="55"/>
        <v>#DIV/0!</v>
      </c>
      <c r="D345" s="72" t="e">
        <f t="shared" si="55"/>
        <v>#DIV/0!</v>
      </c>
      <c r="E345" s="72" t="e">
        <f t="shared" si="55"/>
        <v>#DIV/0!</v>
      </c>
      <c r="F345" s="5"/>
      <c r="G345" s="10">
        <f>SUM(H345:I345)</f>
        <v>0</v>
      </c>
      <c r="H345" s="10">
        <f>H4-SUM(H343:H344)</f>
        <v>0</v>
      </c>
      <c r="I345" s="10">
        <f>I4-SUM(I343:I344)</f>
        <v>0</v>
      </c>
      <c r="J345" s="6"/>
    </row>
    <row r="346" spans="1:20">
      <c r="C346" s="69"/>
      <c r="D346" s="69"/>
      <c r="E346" s="69"/>
      <c r="F346" s="5"/>
      <c r="J346" s="6"/>
    </row>
    <row r="347" spans="1:20">
      <c r="A347" s="5" t="s">
        <v>135</v>
      </c>
      <c r="B347" s="53" t="s">
        <v>136</v>
      </c>
      <c r="C347" s="78"/>
      <c r="D347" s="78"/>
      <c r="E347" s="78"/>
      <c r="F347" s="5"/>
      <c r="G347" s="12"/>
      <c r="H347" s="12"/>
      <c r="I347" s="12"/>
      <c r="J347" s="6"/>
      <c r="K347" s="7"/>
      <c r="L347" s="7"/>
      <c r="M347" s="7"/>
      <c r="N347" s="7"/>
      <c r="O347" s="7"/>
      <c r="P347" s="7"/>
      <c r="Q347" s="7"/>
      <c r="R347" s="7"/>
      <c r="S347" s="7"/>
      <c r="T347" s="7"/>
    </row>
    <row r="348" spans="1:20">
      <c r="B348" s="9"/>
      <c r="C348" s="79" t="s">
        <v>14</v>
      </c>
      <c r="D348" s="79" t="s">
        <v>12</v>
      </c>
      <c r="E348" s="79" t="s">
        <v>13</v>
      </c>
      <c r="F348" s="5"/>
      <c r="G348" s="56" t="s">
        <v>51</v>
      </c>
      <c r="H348" s="56" t="s">
        <v>12</v>
      </c>
      <c r="I348" s="56" t="s">
        <v>13</v>
      </c>
      <c r="J348" s="6"/>
      <c r="K348" s="7"/>
      <c r="L348" s="7"/>
      <c r="M348" s="7"/>
      <c r="N348" s="7"/>
      <c r="O348" s="7"/>
      <c r="P348" s="7"/>
      <c r="Q348" s="7"/>
      <c r="R348" s="7"/>
      <c r="S348" s="7"/>
      <c r="T348" s="7"/>
    </row>
    <row r="349" spans="1:20">
      <c r="A349" s="6" t="s">
        <v>170</v>
      </c>
      <c r="B349" s="9" t="s">
        <v>137</v>
      </c>
      <c r="C349" s="72" t="e">
        <f t="shared" ref="C349:E351" si="56">G349/G$4</f>
        <v>#DIV/0!</v>
      </c>
      <c r="D349" s="72" t="e">
        <f t="shared" si="56"/>
        <v>#DIV/0!</v>
      </c>
      <c r="E349" s="72" t="e">
        <f t="shared" si="56"/>
        <v>#DIV/0!</v>
      </c>
      <c r="F349" s="5"/>
      <c r="G349" s="17">
        <f>SUM(H349:I349)</f>
        <v>0</v>
      </c>
      <c r="H349" s="44">
        <f>SUMPRODUCT((データ入力!$D$2:$D$1700=1)*(データ入力!AH$2:AH$1700=1))</f>
        <v>0</v>
      </c>
      <c r="I349" s="44">
        <f>SUMPRODUCT((データ入力!$D$2:$D$1700=2)*(データ入力!AH$2:AH$1700=1))</f>
        <v>0</v>
      </c>
      <c r="J349" s="6"/>
      <c r="K349" s="7"/>
      <c r="L349" s="7"/>
      <c r="M349" s="7"/>
      <c r="N349" s="7"/>
      <c r="O349" s="7"/>
      <c r="P349" s="7"/>
      <c r="Q349" s="7"/>
      <c r="R349" s="7"/>
      <c r="S349" s="7"/>
      <c r="T349" s="7"/>
    </row>
    <row r="350" spans="1:20">
      <c r="A350" s="6" t="s">
        <v>171</v>
      </c>
      <c r="B350" s="9" t="s">
        <v>138</v>
      </c>
      <c r="C350" s="72" t="e">
        <f t="shared" si="56"/>
        <v>#DIV/0!</v>
      </c>
      <c r="D350" s="72" t="e">
        <f t="shared" si="56"/>
        <v>#DIV/0!</v>
      </c>
      <c r="E350" s="72" t="e">
        <f t="shared" si="56"/>
        <v>#DIV/0!</v>
      </c>
      <c r="F350" s="5"/>
      <c r="G350" s="17">
        <f>SUM(H350:I350)</f>
        <v>0</v>
      </c>
      <c r="H350" s="44">
        <f>SUMPRODUCT((データ入力!$D$2:$D$1700=1)*(データ入力!AH$2:AH$1700=2))</f>
        <v>0</v>
      </c>
      <c r="I350" s="44">
        <f>SUMPRODUCT((データ入力!$D$2:$D$1700=2)*(データ入力!AH$2:AH$1700=2))</f>
        <v>0</v>
      </c>
      <c r="K350" s="7"/>
      <c r="L350" s="7"/>
      <c r="M350" s="7"/>
      <c r="N350" s="7"/>
      <c r="O350" s="7"/>
      <c r="P350" s="7"/>
      <c r="Q350" s="7"/>
      <c r="R350" s="7"/>
      <c r="S350" s="7"/>
      <c r="T350" s="7"/>
    </row>
    <row r="351" spans="1:20">
      <c r="B351" s="9" t="s">
        <v>16</v>
      </c>
      <c r="C351" s="72" t="e">
        <f t="shared" si="56"/>
        <v>#DIV/0!</v>
      </c>
      <c r="D351" s="72" t="e">
        <f t="shared" si="56"/>
        <v>#DIV/0!</v>
      </c>
      <c r="E351" s="72" t="e">
        <f t="shared" si="56"/>
        <v>#DIV/0!</v>
      </c>
      <c r="F351" s="5"/>
      <c r="G351" s="10">
        <f>SUM(H351:I351)</f>
        <v>0</v>
      </c>
      <c r="H351" s="10">
        <f>H4-SUM(H349:H350)</f>
        <v>0</v>
      </c>
      <c r="I351" s="10">
        <f>I4-SUM(I349:I350)</f>
        <v>0</v>
      </c>
      <c r="K351" s="7"/>
      <c r="L351" s="7"/>
      <c r="M351" s="7"/>
      <c r="N351" s="7"/>
      <c r="O351" s="7"/>
      <c r="P351" s="7"/>
      <c r="Q351" s="7"/>
      <c r="R351" s="7"/>
      <c r="S351" s="7"/>
      <c r="T351" s="7"/>
    </row>
    <row r="352" spans="1:20">
      <c r="J352" s="7"/>
      <c r="K352" s="7"/>
      <c r="L352" s="7"/>
      <c r="M352" s="7"/>
      <c r="N352" s="7"/>
      <c r="O352" s="7"/>
      <c r="P352" s="7"/>
      <c r="Q352" s="7"/>
      <c r="R352" s="7"/>
      <c r="S352" s="7"/>
      <c r="T352" s="7"/>
    </row>
    <row r="353" spans="1:20">
      <c r="A353" s="5" t="s">
        <v>139</v>
      </c>
      <c r="B353" s="42" t="s">
        <v>140</v>
      </c>
      <c r="K353" s="7"/>
      <c r="L353" s="7"/>
      <c r="M353" s="7"/>
      <c r="N353" s="7"/>
      <c r="O353" s="7"/>
      <c r="P353" s="7"/>
      <c r="Q353" s="7"/>
      <c r="R353" s="7"/>
      <c r="S353" s="7"/>
      <c r="T353" s="7"/>
    </row>
    <row r="354" spans="1:20">
      <c r="J354" s="6"/>
      <c r="K354" s="7"/>
      <c r="L354" s="7"/>
      <c r="M354" s="7"/>
      <c r="N354" s="7"/>
      <c r="O354" s="7"/>
      <c r="P354" s="7"/>
      <c r="Q354" s="7"/>
      <c r="R354" s="7"/>
      <c r="S354" s="7"/>
      <c r="T354" s="7"/>
    </row>
    <row r="355" spans="1:20">
      <c r="J355" s="6"/>
      <c r="K355" s="7"/>
      <c r="L355" s="7"/>
      <c r="M355" s="7"/>
      <c r="N355" s="7"/>
      <c r="O355" s="7"/>
      <c r="P355" s="7"/>
      <c r="Q355" s="7"/>
      <c r="R355" s="7"/>
      <c r="S355" s="7"/>
      <c r="T355" s="7"/>
    </row>
    <row r="356" spans="1:20">
      <c r="J356" s="6"/>
      <c r="K356" s="7"/>
      <c r="L356" s="7"/>
      <c r="M356" s="7"/>
      <c r="N356" s="7"/>
      <c r="O356" s="7"/>
      <c r="P356" s="7"/>
      <c r="Q356" s="7"/>
      <c r="R356" s="7"/>
      <c r="S356" s="7"/>
      <c r="T356" s="7"/>
    </row>
    <row r="357" spans="1:20">
      <c r="J357" s="6"/>
      <c r="K357" s="32" t="s">
        <v>212</v>
      </c>
      <c r="P357" s="48"/>
    </row>
    <row r="358" spans="1:20">
      <c r="K358" s="32" t="s">
        <v>213</v>
      </c>
      <c r="P358" s="48"/>
    </row>
    <row r="360" spans="1:20">
      <c r="J360" s="7"/>
    </row>
    <row r="362" spans="1:20">
      <c r="J362" s="6"/>
    </row>
    <row r="363" spans="1:20">
      <c r="J363" s="6"/>
    </row>
    <row r="364" spans="1:20">
      <c r="J364" s="6"/>
    </row>
    <row r="365" spans="1:20">
      <c r="J365" s="6"/>
    </row>
    <row r="368" spans="1:20">
      <c r="J368" s="7"/>
      <c r="K368" s="7"/>
      <c r="L368" s="7"/>
      <c r="M368" s="7"/>
      <c r="N368" s="7"/>
      <c r="O368" s="7"/>
      <c r="P368" s="7"/>
      <c r="Q368" s="7"/>
      <c r="R368" s="7"/>
      <c r="S368" s="7"/>
      <c r="T368" s="7"/>
    </row>
    <row r="369" spans="10:20">
      <c r="K369" s="7"/>
      <c r="L369" s="7"/>
      <c r="M369" s="7"/>
      <c r="N369" s="7"/>
      <c r="O369" s="7"/>
      <c r="P369" s="7"/>
      <c r="Q369" s="7"/>
      <c r="R369" s="7"/>
      <c r="S369" s="7"/>
      <c r="T369" s="7"/>
    </row>
    <row r="370" spans="10:20">
      <c r="J370" s="6"/>
      <c r="K370" s="7"/>
      <c r="L370" s="7"/>
      <c r="M370" s="7"/>
      <c r="N370" s="7"/>
      <c r="O370" s="7"/>
      <c r="P370" s="7"/>
      <c r="Q370" s="7"/>
      <c r="R370" s="7"/>
      <c r="S370" s="7"/>
      <c r="T370" s="7"/>
    </row>
    <row r="371" spans="10:20">
      <c r="J371" s="6"/>
      <c r="K371" s="7"/>
      <c r="L371" s="7"/>
      <c r="M371" s="7"/>
      <c r="N371" s="7"/>
      <c r="O371" s="7"/>
      <c r="P371" s="7"/>
      <c r="Q371" s="7"/>
      <c r="R371" s="7"/>
      <c r="S371" s="7"/>
      <c r="T371" s="7"/>
    </row>
    <row r="372" spans="10:20">
      <c r="J372" s="6"/>
      <c r="K372" s="7"/>
      <c r="L372" s="7"/>
      <c r="M372" s="7"/>
      <c r="N372" s="7"/>
      <c r="O372" s="7"/>
      <c r="P372" s="7"/>
      <c r="Q372" s="7"/>
      <c r="R372" s="7"/>
      <c r="S372" s="7"/>
      <c r="T372" s="7"/>
    </row>
    <row r="373" spans="10:20">
      <c r="J373" s="6"/>
      <c r="K373" s="7"/>
      <c r="L373" s="7"/>
      <c r="M373" s="7"/>
      <c r="N373" s="7"/>
      <c r="O373" s="7"/>
      <c r="P373" s="7"/>
      <c r="Q373" s="7"/>
      <c r="R373" s="7"/>
      <c r="S373" s="7"/>
      <c r="T373" s="7"/>
    </row>
    <row r="374" spans="10:20">
      <c r="K374" s="7"/>
      <c r="L374" s="7"/>
      <c r="M374" s="7"/>
      <c r="N374" s="7"/>
      <c r="O374" s="7"/>
      <c r="P374" s="7"/>
      <c r="Q374" s="7"/>
      <c r="R374" s="7"/>
      <c r="S374" s="7"/>
      <c r="T374" s="7"/>
    </row>
    <row r="375" spans="10:20">
      <c r="K375" s="7"/>
      <c r="L375" s="7"/>
      <c r="M375" s="7"/>
      <c r="N375" s="7"/>
      <c r="O375" s="7"/>
      <c r="P375" s="7"/>
      <c r="Q375" s="7"/>
      <c r="R375" s="7"/>
      <c r="S375" s="7"/>
      <c r="T375" s="7"/>
    </row>
    <row r="376" spans="10:20">
      <c r="K376" s="7"/>
      <c r="L376" s="7"/>
      <c r="M376" s="7"/>
      <c r="N376" s="7"/>
      <c r="O376" s="7"/>
      <c r="P376" s="7"/>
      <c r="Q376" s="7"/>
      <c r="R376" s="7"/>
      <c r="S376" s="7"/>
      <c r="T376" s="7"/>
    </row>
    <row r="377" spans="10:20">
      <c r="K377" s="7"/>
      <c r="L377" s="7"/>
      <c r="M377" s="7"/>
      <c r="N377" s="7"/>
      <c r="O377" s="7"/>
      <c r="P377" s="7"/>
      <c r="Q377" s="7"/>
      <c r="R377" s="7"/>
      <c r="S377" s="7"/>
      <c r="T377" s="7"/>
    </row>
  </sheetData>
  <mergeCells count="1">
    <mergeCell ref="G2:I2"/>
  </mergeCells>
  <phoneticPr fontId="19" type="Hiragana" alignment="distributed"/>
  <pageMargins left="0.3" right="0.23622047244094491" top="0.55118110236220474" bottom="0.51181102362204722" header="0.51181102362204722" footer="0.51181102362204722"/>
  <pageSetup paperSize="9" scale="98" pageOrder="overThenDown"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T378"/>
  <sheetViews>
    <sheetView tabSelected="1" workbookViewId="0">
      <selection activeCell="I1" sqref="I1"/>
    </sheetView>
  </sheetViews>
  <sheetFormatPr defaultColWidth="9" defaultRowHeight="13.5"/>
  <cols>
    <col min="1" max="1" width="6.125" style="5" customWidth="1"/>
    <col min="2" max="2" width="32.625" style="5" customWidth="1"/>
    <col min="3" max="5" width="9.375" style="14" customWidth="1"/>
    <col min="6" max="6" width="3.25" style="14" customWidth="1"/>
    <col min="7" max="9" width="9.375" style="5" customWidth="1"/>
    <col min="10" max="10" width="1.875" style="5" customWidth="1"/>
    <col min="11" max="20" width="10.125" style="4" customWidth="1"/>
    <col min="21" max="16384" width="9" style="4"/>
  </cols>
  <sheetData>
    <row r="1" spans="1:16" ht="25.5">
      <c r="A1" s="30" t="s">
        <v>148</v>
      </c>
      <c r="B1" s="31"/>
      <c r="C1" s="31"/>
      <c r="D1" s="31"/>
      <c r="E1" s="31"/>
      <c r="G1" s="14"/>
      <c r="H1" s="14"/>
      <c r="I1" s="65" t="s">
        <v>243</v>
      </c>
      <c r="J1" s="1"/>
    </row>
    <row r="2" spans="1:16" ht="15.75" customHeight="1">
      <c r="A2" s="31"/>
      <c r="B2" s="31"/>
      <c r="G2" s="98" t="s">
        <v>149</v>
      </c>
      <c r="H2" s="98"/>
      <c r="I2" s="98"/>
      <c r="J2" s="1"/>
      <c r="K2" s="46" t="s">
        <v>178</v>
      </c>
      <c r="P2" s="46" t="s">
        <v>179</v>
      </c>
    </row>
    <row r="3" spans="1:16">
      <c r="G3" s="66" t="s">
        <v>150</v>
      </c>
      <c r="H3" s="66" t="s">
        <v>12</v>
      </c>
      <c r="I3" s="66" t="s">
        <v>13</v>
      </c>
    </row>
    <row r="4" spans="1:16">
      <c r="G4" s="10">
        <f>SUM(H4:I4)</f>
        <v>0</v>
      </c>
      <c r="H4" s="44">
        <f>COUNTIF(データ入力!$D$2:$D$1700,1)</f>
        <v>0</v>
      </c>
      <c r="I4" s="44">
        <f>COUNTIF(データ入力!$D$2:$D$1700,2)</f>
        <v>0</v>
      </c>
    </row>
    <row r="5" spans="1:16">
      <c r="C5" s="12"/>
      <c r="D5" s="12"/>
      <c r="E5" s="12"/>
      <c r="G5" s="14"/>
      <c r="H5" s="14"/>
      <c r="I5" s="14"/>
    </row>
    <row r="6" spans="1:16">
      <c r="A6" s="5" t="s">
        <v>50</v>
      </c>
      <c r="B6" s="32" t="s">
        <v>151</v>
      </c>
    </row>
    <row r="7" spans="1:16">
      <c r="B7" s="9"/>
      <c r="C7" s="66" t="s">
        <v>14</v>
      </c>
      <c r="D7" s="66" t="s">
        <v>12</v>
      </c>
      <c r="E7" s="66" t="s">
        <v>13</v>
      </c>
      <c r="G7" s="66" t="s">
        <v>51</v>
      </c>
      <c r="H7" s="66" t="s">
        <v>12</v>
      </c>
      <c r="I7" s="66" t="s">
        <v>13</v>
      </c>
    </row>
    <row r="8" spans="1:16">
      <c r="A8" s="6"/>
      <c r="B8" s="54" t="s">
        <v>214</v>
      </c>
      <c r="C8" s="13" t="e">
        <f t="shared" ref="C8:E14" si="0">G8/G$4</f>
        <v>#DIV/0!</v>
      </c>
      <c r="D8" s="13" t="e">
        <f t="shared" si="0"/>
        <v>#DIV/0!</v>
      </c>
      <c r="E8" s="13" t="e">
        <f t="shared" si="0"/>
        <v>#DIV/0!</v>
      </c>
      <c r="G8" s="10">
        <f>SUM(H8:I8)</f>
        <v>0</v>
      </c>
      <c r="H8" s="44">
        <f>SUMPRODUCT((データ入力!$D$2:$D$1700=1)*(データ入力!AL$2:AL$1700&lt;30)*(データ入力!AL$2:AL$1700&gt;=27))</f>
        <v>0</v>
      </c>
      <c r="I8" s="44">
        <f>SUMPRODUCT((データ入力!$D$2:$D$1700=2)*(データ入力!AL$2:AL$1700&lt;30)*(データ入力!AL$2:AL$1700&gt;=27))</f>
        <v>0</v>
      </c>
    </row>
    <row r="9" spans="1:16">
      <c r="A9" s="6"/>
      <c r="B9" s="54" t="s">
        <v>215</v>
      </c>
      <c r="C9" s="13" t="e">
        <f t="shared" si="0"/>
        <v>#DIV/0!</v>
      </c>
      <c r="D9" s="13" t="e">
        <f t="shared" si="0"/>
        <v>#DIV/0!</v>
      </c>
      <c r="E9" s="13" t="e">
        <f t="shared" si="0"/>
        <v>#DIV/0!</v>
      </c>
      <c r="G9" s="10">
        <f t="shared" ref="G9:G13" si="1">SUM(H9:I9)</f>
        <v>0</v>
      </c>
      <c r="H9" s="44">
        <f>SUMPRODUCT((データ入力!$D$2:$D$1700=1)*(データ入力!AL$2:AL$1700&gt;=30)*(データ入力!AL$2:AL$1700&lt;30.5))</f>
        <v>0</v>
      </c>
      <c r="I9" s="44">
        <f>SUMPRODUCT((データ入力!$D$2:$D$1700=2)*(データ入力!AL$2:AL$1700&gt;=30)*(データ入力!AL$2:AL$1700&lt;30.5))</f>
        <v>0</v>
      </c>
    </row>
    <row r="10" spans="1:16">
      <c r="A10" s="6"/>
      <c r="B10" s="54" t="s">
        <v>216</v>
      </c>
      <c r="C10" s="13" t="e">
        <f t="shared" si="0"/>
        <v>#DIV/0!</v>
      </c>
      <c r="D10" s="13" t="e">
        <f t="shared" si="0"/>
        <v>#DIV/0!</v>
      </c>
      <c r="E10" s="13" t="e">
        <f t="shared" si="0"/>
        <v>#DIV/0!</v>
      </c>
      <c r="G10" s="10">
        <f t="shared" si="1"/>
        <v>0</v>
      </c>
      <c r="H10" s="44">
        <f>SUMPRODUCT((データ入力!$D$2:$D$1700=1)*(データ入力!AL$2:AL$1700&gt;=30.5)*(データ入力!AL$2:AL$1700&lt;31))</f>
        <v>0</v>
      </c>
      <c r="I10" s="44">
        <f>SUMPRODUCT((データ入力!$D$2:$D$1700=2)*(データ入力!AL$2:AL$1700&gt;=30.5)*(データ入力!AL$2:AL$1700&lt;31))</f>
        <v>0</v>
      </c>
    </row>
    <row r="11" spans="1:16">
      <c r="A11" s="6"/>
      <c r="B11" s="54" t="s">
        <v>217</v>
      </c>
      <c r="C11" s="13" t="e">
        <f t="shared" si="0"/>
        <v>#DIV/0!</v>
      </c>
      <c r="D11" s="13" t="e">
        <f t="shared" si="0"/>
        <v>#DIV/0!</v>
      </c>
      <c r="E11" s="13" t="e">
        <f t="shared" si="0"/>
        <v>#DIV/0!</v>
      </c>
      <c r="G11" s="10">
        <f t="shared" si="1"/>
        <v>0</v>
      </c>
      <c r="H11" s="44">
        <f>SUMPRODUCT((データ入力!$D$2:$D$1700=1)*(データ入力!AL$2:AL$1700&gt;=31)*(データ入力!AL$2:AL$1700&lt;31.5))</f>
        <v>0</v>
      </c>
      <c r="I11" s="44">
        <f>SUMPRODUCT((データ入力!$D$2:$D$1700=2)*(データ入力!AL$2:AL$1700&gt;=31)*(データ入力!AL$2:AL$1700&lt;31.5))</f>
        <v>0</v>
      </c>
    </row>
    <row r="12" spans="1:16">
      <c r="A12" s="6"/>
      <c r="B12" s="54" t="s">
        <v>218</v>
      </c>
      <c r="C12" s="13" t="e">
        <f t="shared" si="0"/>
        <v>#DIV/0!</v>
      </c>
      <c r="D12" s="13" t="e">
        <f t="shared" si="0"/>
        <v>#DIV/0!</v>
      </c>
      <c r="E12" s="13" t="e">
        <f t="shared" si="0"/>
        <v>#DIV/0!</v>
      </c>
      <c r="G12" s="10">
        <f t="shared" si="1"/>
        <v>0</v>
      </c>
      <c r="H12" s="44">
        <f>SUMPRODUCT((データ入力!$D$2:$D$1700=1)*(データ入力!AL$2:AL$1700&gt;=31.5)*(データ入力!AL$2:AL$1700&lt;32))</f>
        <v>0</v>
      </c>
      <c r="I12" s="44">
        <f>SUMPRODUCT((データ入力!$D$2:$D$1700=2)*(データ入力!AL$2:AL$1700&gt;=31.5)*(データ入力!AL$2:AL$1700&lt;32))</f>
        <v>0</v>
      </c>
    </row>
    <row r="13" spans="1:16">
      <c r="A13" s="6"/>
      <c r="B13" s="54" t="s">
        <v>219</v>
      </c>
      <c r="C13" s="13" t="e">
        <f t="shared" si="0"/>
        <v>#DIV/0!</v>
      </c>
      <c r="D13" s="13" t="e">
        <f t="shared" si="0"/>
        <v>#DIV/0!</v>
      </c>
      <c r="E13" s="13" t="e">
        <f t="shared" si="0"/>
        <v>#DIV/0!</v>
      </c>
      <c r="G13" s="10">
        <f t="shared" si="1"/>
        <v>0</v>
      </c>
      <c r="H13" s="44">
        <f>SUMPRODUCT((データ入力!$D$2:$D$1700=1)*(データ入力!AL$2:AL$1700&gt;=32)*(データ入力!AL$2:AL$1700&lt;=32.5))</f>
        <v>0</v>
      </c>
      <c r="I13" s="44">
        <f>SUMPRODUCT((データ入力!$D$2:$D$1700=2)*(データ入力!AM$2:AM$1700&gt;=32)*(データ入力!AL$2:AL$1700&lt;=32.5))</f>
        <v>0</v>
      </c>
    </row>
    <row r="14" spans="1:16">
      <c r="B14" s="37" t="s">
        <v>16</v>
      </c>
      <c r="C14" s="13" t="e">
        <f t="shared" si="0"/>
        <v>#DIV/0!</v>
      </c>
      <c r="D14" s="13" t="e">
        <f t="shared" si="0"/>
        <v>#DIV/0!</v>
      </c>
      <c r="E14" s="13" t="e">
        <f t="shared" si="0"/>
        <v>#DIV/0!</v>
      </c>
      <c r="G14" s="10">
        <f>SUM(H14:I14)</f>
        <v>0</v>
      </c>
      <c r="H14" s="10">
        <f>H4-SUM(H8:H13)</f>
        <v>0</v>
      </c>
      <c r="I14" s="10">
        <f>I4-SUM(I8:I13)</f>
        <v>0</v>
      </c>
    </row>
    <row r="15" spans="1:16">
      <c r="G15" s="12"/>
      <c r="H15" s="12"/>
      <c r="I15" s="12"/>
    </row>
    <row r="16" spans="1:16">
      <c r="B16" s="5" t="s">
        <v>152</v>
      </c>
    </row>
    <row r="17" spans="2:11">
      <c r="B17" s="9"/>
      <c r="C17" s="66" t="s">
        <v>14</v>
      </c>
      <c r="D17" s="66" t="s">
        <v>12</v>
      </c>
      <c r="E17" s="66" t="s">
        <v>13</v>
      </c>
      <c r="G17" s="66" t="s">
        <v>51</v>
      </c>
      <c r="H17" s="66" t="s">
        <v>12</v>
      </c>
      <c r="I17" s="66" t="s">
        <v>13</v>
      </c>
    </row>
    <row r="18" spans="2:11">
      <c r="B18" s="33" t="s">
        <v>224</v>
      </c>
      <c r="C18" s="13" t="e">
        <f t="shared" ref="C18:E23" si="2">G18/G$4</f>
        <v>#DIV/0!</v>
      </c>
      <c r="D18" s="13" t="e">
        <f t="shared" si="2"/>
        <v>#DIV/0!</v>
      </c>
      <c r="E18" s="13" t="e">
        <f t="shared" si="2"/>
        <v>#DIV/0!</v>
      </c>
      <c r="G18" s="10">
        <f>SUM(H18:I18)</f>
        <v>0</v>
      </c>
      <c r="H18" s="44">
        <f>SUMPRODUCT((データ入力!$D$2:$D$1700=1)*(データ入力!AM$2:AM$1700&lt;21)*(データ入力!AM$2:AM$1700&gt;=18))</f>
        <v>0</v>
      </c>
      <c r="I18" s="44">
        <f>SUMPRODUCT((データ入力!$D$2:$D$1700=2)*(データ入力!AM$2:AM$1700&lt;21)*(データ入力!AM$2:AM$1700&gt;=18))</f>
        <v>0</v>
      </c>
      <c r="K18" s="46" t="s">
        <v>180</v>
      </c>
    </row>
    <row r="19" spans="2:11">
      <c r="B19" s="33" t="s">
        <v>220</v>
      </c>
      <c r="C19" s="13" t="e">
        <f t="shared" si="2"/>
        <v>#DIV/0!</v>
      </c>
      <c r="D19" s="13" t="e">
        <f t="shared" si="2"/>
        <v>#DIV/0!</v>
      </c>
      <c r="E19" s="13" t="e">
        <f t="shared" si="2"/>
        <v>#DIV/0!</v>
      </c>
      <c r="G19" s="10">
        <f>SUM(H19:I19)</f>
        <v>0</v>
      </c>
      <c r="H19" s="44">
        <f>SUMPRODUCT((データ入力!$D$2:$D$1700=1)*(データ入力!AM$2:AM$1700&gt;=21)*(データ入力!AM$2:AM$1700&lt;22))</f>
        <v>0</v>
      </c>
      <c r="I19" s="44">
        <f>SUMPRODUCT((データ入力!$D$2:$D$1700=2)*(データ入力!AM$2:AM$1700&gt;=21)*(データ入力!AM$2:AM$1700&lt;22))</f>
        <v>0</v>
      </c>
    </row>
    <row r="20" spans="2:11">
      <c r="B20" s="33" t="s">
        <v>221</v>
      </c>
      <c r="C20" s="13" t="e">
        <f t="shared" si="2"/>
        <v>#DIV/0!</v>
      </c>
      <c r="D20" s="13" t="e">
        <f t="shared" si="2"/>
        <v>#DIV/0!</v>
      </c>
      <c r="E20" s="13" t="e">
        <f t="shared" si="2"/>
        <v>#DIV/0!</v>
      </c>
      <c r="G20" s="10">
        <f t="shared" ref="G20:G22" si="3">SUM(H20:I20)</f>
        <v>0</v>
      </c>
      <c r="H20" s="44">
        <f>SUMPRODUCT((データ入力!$D$2:$D$1700=1)*(データ入力!AM$2:AM$1700&gt;=22)*(データ入力!AM$2:AM$1700&lt;23))</f>
        <v>0</v>
      </c>
      <c r="I20" s="44">
        <f>SUMPRODUCT((データ入力!$D$2:$D$1700=2)*(データ入力!AM$2:AM$1700&gt;=22)*(データ入力!AM$2:AM$1700&lt;23))</f>
        <v>0</v>
      </c>
    </row>
    <row r="21" spans="2:11">
      <c r="B21" s="33" t="s">
        <v>222</v>
      </c>
      <c r="C21" s="13" t="e">
        <f t="shared" si="2"/>
        <v>#DIV/0!</v>
      </c>
      <c r="D21" s="13" t="e">
        <f t="shared" si="2"/>
        <v>#DIV/0!</v>
      </c>
      <c r="E21" s="13" t="e">
        <f t="shared" si="2"/>
        <v>#DIV/0!</v>
      </c>
      <c r="G21" s="10">
        <f t="shared" si="3"/>
        <v>0</v>
      </c>
      <c r="H21" s="44">
        <f>SUMPRODUCT((データ入力!$D$2:$D$1700=1)*(データ入力!AM$2:AM$1700&gt;=23)*(データ入力!AM$2:AM$1700&lt;24))</f>
        <v>0</v>
      </c>
      <c r="I21" s="44">
        <f>SUMPRODUCT((データ入力!$D$2:$D$1700=2)*(データ入力!AM$2:AM$1700&gt;=23)*(データ入力!AM$2:AM$1700&lt;24))</f>
        <v>0</v>
      </c>
    </row>
    <row r="22" spans="2:11">
      <c r="B22" s="33" t="s">
        <v>223</v>
      </c>
      <c r="C22" s="13" t="e">
        <f t="shared" si="2"/>
        <v>#DIV/0!</v>
      </c>
      <c r="D22" s="13" t="e">
        <f t="shared" si="2"/>
        <v>#DIV/0!</v>
      </c>
      <c r="E22" s="13" t="e">
        <f t="shared" si="2"/>
        <v>#DIV/0!</v>
      </c>
      <c r="G22" s="10">
        <f t="shared" si="3"/>
        <v>0</v>
      </c>
      <c r="H22" s="44">
        <f>SUMPRODUCT((データ入力!$D$2:$D$1700=1)*(データ入力!AM$2:AM$1700&gt;=24)*(データ入力!AM$2:AM$1700&lt;=27))</f>
        <v>0</v>
      </c>
      <c r="I22" s="44">
        <f>SUMPRODUCT((データ入力!$D$2:$D$1700=2)*(データ入力!AM$2:AM$1700&gt;=24)*(データ入力!AM$2:AM$1700&lt;=27))</f>
        <v>0</v>
      </c>
    </row>
    <row r="23" spans="2:11">
      <c r="B23" s="9" t="s">
        <v>16</v>
      </c>
      <c r="C23" s="13" t="e">
        <f t="shared" si="2"/>
        <v>#DIV/0!</v>
      </c>
      <c r="D23" s="13" t="e">
        <f t="shared" si="2"/>
        <v>#DIV/0!</v>
      </c>
      <c r="E23" s="13" t="e">
        <f t="shared" si="2"/>
        <v>#DIV/0!</v>
      </c>
      <c r="G23" s="10">
        <f>SUM(H23:I23)</f>
        <v>0</v>
      </c>
      <c r="H23" s="10">
        <f>H4-SUM(H18:H22)</f>
        <v>0</v>
      </c>
      <c r="I23" s="10">
        <f>I4-SUM(I18:I22)</f>
        <v>0</v>
      </c>
    </row>
    <row r="24" spans="2:11">
      <c r="G24" s="12"/>
      <c r="H24" s="12"/>
      <c r="I24" s="12"/>
    </row>
    <row r="25" spans="2:11">
      <c r="B25" s="5" t="s">
        <v>145</v>
      </c>
    </row>
    <row r="26" spans="2:11">
      <c r="B26" s="9"/>
      <c r="C26" s="66" t="s">
        <v>14</v>
      </c>
      <c r="D26" s="66" t="s">
        <v>12</v>
      </c>
      <c r="E26" s="66" t="s">
        <v>13</v>
      </c>
      <c r="G26" s="66" t="s">
        <v>51</v>
      </c>
      <c r="H26" s="66" t="s">
        <v>12</v>
      </c>
      <c r="I26" s="66" t="s">
        <v>13</v>
      </c>
    </row>
    <row r="27" spans="2:11">
      <c r="B27" s="33" t="s">
        <v>225</v>
      </c>
      <c r="C27" s="13" t="e">
        <f t="shared" ref="C27:E33" si="4">G27/G$4</f>
        <v>#DIV/0!</v>
      </c>
      <c r="D27" s="13" t="e">
        <f t="shared" si="4"/>
        <v>#DIV/0!</v>
      </c>
      <c r="E27" s="13" t="e">
        <f t="shared" si="4"/>
        <v>#DIV/0!</v>
      </c>
      <c r="G27" s="10">
        <f t="shared" ref="G27:G32" si="5">SUM(H27:I27)</f>
        <v>0</v>
      </c>
      <c r="H27" s="44">
        <f>SUMPRODUCT((データ入力!$D$2:$D$1700=1)*(データ入力!AN$2:AN$1700&lt;6))</f>
        <v>0</v>
      </c>
      <c r="I27" s="44">
        <f>SUMPRODUCT((データ入力!$D$2:$D$1700=2)*(データ入力!AN$2:AN$1700&lt;6))</f>
        <v>0</v>
      </c>
    </row>
    <row r="28" spans="2:11">
      <c r="B28" s="33" t="s">
        <v>226</v>
      </c>
      <c r="C28" s="13" t="e">
        <f t="shared" si="4"/>
        <v>#DIV/0!</v>
      </c>
      <c r="D28" s="13" t="e">
        <f t="shared" si="4"/>
        <v>#DIV/0!</v>
      </c>
      <c r="E28" s="13" t="e">
        <f t="shared" si="4"/>
        <v>#DIV/0!</v>
      </c>
      <c r="G28" s="10">
        <f t="shared" si="5"/>
        <v>0</v>
      </c>
      <c r="H28" s="44">
        <f>SUMPRODUCT((データ入力!$D$2:$D$1700=1)*(データ入力!AN$2:AN$1700&gt;=6)*(データ入力!AN$2:AN$1700&lt;7))</f>
        <v>0</v>
      </c>
      <c r="I28" s="44">
        <f>SUMPRODUCT((データ入力!$D$2:$D$1700=2)*(データ入力!AN$2:AN$1700&gt;=6)*(データ入力!AN$2:AN$1700&lt;7))</f>
        <v>0</v>
      </c>
    </row>
    <row r="29" spans="2:11">
      <c r="B29" s="9" t="s">
        <v>146</v>
      </c>
      <c r="C29" s="13" t="e">
        <f t="shared" si="4"/>
        <v>#DIV/0!</v>
      </c>
      <c r="D29" s="13" t="e">
        <f t="shared" si="4"/>
        <v>#DIV/0!</v>
      </c>
      <c r="E29" s="13" t="e">
        <f t="shared" si="4"/>
        <v>#DIV/0!</v>
      </c>
      <c r="G29" s="10">
        <f t="shared" si="5"/>
        <v>0</v>
      </c>
      <c r="H29" s="44">
        <f>SUMPRODUCT((データ入力!$D$2:$D$1700=1)*(データ入力!AN$2:AN$1700&gt;=7)*(データ入力!AN$2:AN$1700&lt;8))</f>
        <v>0</v>
      </c>
      <c r="I29" s="44">
        <f>SUMPRODUCT((データ入力!$D$2:$D$1700=2)*(データ入力!AN$2:AN$1700&gt;=7)*(データ入力!AN$2:AN$1700&lt;8))</f>
        <v>0</v>
      </c>
    </row>
    <row r="30" spans="2:11">
      <c r="B30" s="33" t="s">
        <v>227</v>
      </c>
      <c r="C30" s="13" t="e">
        <f t="shared" si="4"/>
        <v>#DIV/0!</v>
      </c>
      <c r="D30" s="13" t="e">
        <f t="shared" si="4"/>
        <v>#DIV/0!</v>
      </c>
      <c r="E30" s="13" t="e">
        <f t="shared" si="4"/>
        <v>#DIV/0!</v>
      </c>
      <c r="G30" s="10">
        <f t="shared" si="5"/>
        <v>0</v>
      </c>
      <c r="H30" s="44">
        <f>SUMPRODUCT((データ入力!$D$2:$D$1700=1)*(データ入力!AN$2:AN$1700&gt;=8)*(データ入力!AN$2:AN$1700&lt;9))</f>
        <v>0</v>
      </c>
      <c r="I30" s="44">
        <f>SUMPRODUCT((データ入力!$D$2:$D$1700=2)*(データ入力!AN$2:AN$1700&gt;=8)*(データ入力!AN$2:AN$1700&lt;9))</f>
        <v>0</v>
      </c>
    </row>
    <row r="31" spans="2:11">
      <c r="B31" s="33" t="s">
        <v>228</v>
      </c>
      <c r="C31" s="13" t="e">
        <f t="shared" si="4"/>
        <v>#DIV/0!</v>
      </c>
      <c r="D31" s="13" t="e">
        <f t="shared" si="4"/>
        <v>#DIV/0!</v>
      </c>
      <c r="E31" s="13" t="e">
        <f t="shared" si="4"/>
        <v>#DIV/0!</v>
      </c>
      <c r="G31" s="10">
        <f t="shared" si="5"/>
        <v>0</v>
      </c>
      <c r="H31" s="44">
        <f>SUMPRODUCT((データ入力!$D$2:$D$1700=1)*(データ入力!AN$2:AN$1700&gt;=9)*(データ入力!AN$2:AN$1700&lt;10))</f>
        <v>0</v>
      </c>
      <c r="I31" s="44">
        <f>SUMPRODUCT((データ入力!$D$2:$D$1700=2)*(データ入力!AN$2:AN$1700&gt;=9)*(データ入力!AN$2:AN$1700&lt;10))</f>
        <v>0</v>
      </c>
    </row>
    <row r="32" spans="2:11">
      <c r="B32" s="9" t="s">
        <v>147</v>
      </c>
      <c r="C32" s="13" t="e">
        <f t="shared" si="4"/>
        <v>#DIV/0!</v>
      </c>
      <c r="D32" s="13" t="e">
        <f t="shared" si="4"/>
        <v>#DIV/0!</v>
      </c>
      <c r="E32" s="13" t="e">
        <f t="shared" si="4"/>
        <v>#DIV/0!</v>
      </c>
      <c r="G32" s="10">
        <f t="shared" si="5"/>
        <v>0</v>
      </c>
      <c r="H32" s="44">
        <f>SUMPRODUCT((データ入力!$D$2:$D$1700=1)*(データ入力!AN$2:AN$1700&gt;=10)*(データ入力!AN$2:AN$1700&lt;=14))</f>
        <v>0</v>
      </c>
      <c r="I32" s="44">
        <f>SUMPRODUCT((データ入力!$D$2:$D$1700=2)*(データ入力!AN$2:AN$1700&gt;=10)*(データ入力!AN$2:AN$1700&lt;=14))</f>
        <v>0</v>
      </c>
    </row>
    <row r="33" spans="1:17">
      <c r="B33" s="9" t="s">
        <v>16</v>
      </c>
      <c r="C33" s="13" t="e">
        <f t="shared" si="4"/>
        <v>#DIV/0!</v>
      </c>
      <c r="D33" s="13" t="e">
        <f t="shared" si="4"/>
        <v>#DIV/0!</v>
      </c>
      <c r="E33" s="13" t="e">
        <f t="shared" si="4"/>
        <v>#DIV/0!</v>
      </c>
      <c r="G33" s="10">
        <f>SUM(H33:I33)</f>
        <v>0</v>
      </c>
      <c r="H33" s="10">
        <f>H4-SUM(H27:H32)</f>
        <v>0</v>
      </c>
      <c r="I33" s="10">
        <f>I4-SUM(I27:I32)</f>
        <v>0</v>
      </c>
    </row>
    <row r="34" spans="1:17">
      <c r="G34" s="12"/>
      <c r="H34" s="12"/>
      <c r="I34" s="12"/>
    </row>
    <row r="35" spans="1:17">
      <c r="A35" s="5" t="s">
        <v>17</v>
      </c>
      <c r="B35" s="32" t="s">
        <v>88</v>
      </c>
      <c r="G35" s="12"/>
      <c r="H35" s="12"/>
      <c r="I35" s="12"/>
      <c r="K35" s="46" t="s">
        <v>236</v>
      </c>
    </row>
    <row r="36" spans="1:17">
      <c r="B36" s="9"/>
      <c r="C36" s="66" t="s">
        <v>14</v>
      </c>
      <c r="D36" s="66" t="s">
        <v>12</v>
      </c>
      <c r="E36" s="66" t="s">
        <v>13</v>
      </c>
      <c r="G36" s="66" t="s">
        <v>51</v>
      </c>
      <c r="H36" s="66" t="s">
        <v>12</v>
      </c>
      <c r="I36" s="66" t="s">
        <v>13</v>
      </c>
    </row>
    <row r="37" spans="1:17">
      <c r="A37" s="6" t="s">
        <v>54</v>
      </c>
      <c r="B37" s="33" t="s">
        <v>229</v>
      </c>
      <c r="C37" s="13" t="e">
        <f t="shared" ref="C37:E44" si="6">G37/G$4</f>
        <v>#DIV/0!</v>
      </c>
      <c r="D37" s="13" t="e">
        <f t="shared" si="6"/>
        <v>#DIV/0!</v>
      </c>
      <c r="E37" s="13" t="e">
        <f t="shared" si="6"/>
        <v>#DIV/0!</v>
      </c>
      <c r="G37" s="10">
        <f>SUM(H37:I37)</f>
        <v>0</v>
      </c>
      <c r="H37" s="44">
        <f>SUMPRODUCT((データ入力!$D$2:$D$1700=1)*(データ入力!I$2:I$1700=1))</f>
        <v>0</v>
      </c>
      <c r="I37" s="44">
        <f>SUMPRODUCT((データ入力!$D$2:$D$1700=2)*(データ入力!I$2:I$1700=1))</f>
        <v>0</v>
      </c>
    </row>
    <row r="38" spans="1:17">
      <c r="A38" s="6" t="s">
        <v>15</v>
      </c>
      <c r="B38" s="33" t="s">
        <v>230</v>
      </c>
      <c r="C38" s="13" t="e">
        <f t="shared" si="6"/>
        <v>#DIV/0!</v>
      </c>
      <c r="D38" s="13" t="e">
        <f t="shared" si="6"/>
        <v>#DIV/0!</v>
      </c>
      <c r="E38" s="13" t="e">
        <f t="shared" si="6"/>
        <v>#DIV/0!</v>
      </c>
      <c r="G38" s="10">
        <f t="shared" ref="G38:G43" si="7">SUM(H38:I38)</f>
        <v>0</v>
      </c>
      <c r="H38" s="44">
        <f>SUMPRODUCT((データ入力!$D$2:$D$1700=1)*(データ入力!I$2:I$1700=2))</f>
        <v>0</v>
      </c>
      <c r="I38" s="44">
        <f>SUMPRODUCT((データ入力!$D$2:$D$1700=2)*(データ入力!I$2:I$1700=2))</f>
        <v>0</v>
      </c>
    </row>
    <row r="39" spans="1:17">
      <c r="A39" s="6" t="s">
        <v>153</v>
      </c>
      <c r="B39" s="33" t="s">
        <v>231</v>
      </c>
      <c r="C39" s="13" t="e">
        <f t="shared" si="6"/>
        <v>#DIV/0!</v>
      </c>
      <c r="D39" s="13" t="e">
        <f t="shared" si="6"/>
        <v>#DIV/0!</v>
      </c>
      <c r="E39" s="13" t="e">
        <f t="shared" si="6"/>
        <v>#DIV/0!</v>
      </c>
      <c r="G39" s="10">
        <f t="shared" si="7"/>
        <v>0</v>
      </c>
      <c r="H39" s="44">
        <f>SUMPRODUCT((データ入力!$D$2:$D$1700=1)*(データ入力!I$2:I$1700=3))</f>
        <v>0</v>
      </c>
      <c r="I39" s="44">
        <f>SUMPRODUCT((データ入力!$D$2:$D$1700=2)*(データ入力!I$2:I$1700=3))</f>
        <v>0</v>
      </c>
    </row>
    <row r="40" spans="1:17">
      <c r="A40" s="6" t="s">
        <v>154</v>
      </c>
      <c r="B40" s="33" t="s">
        <v>232</v>
      </c>
      <c r="C40" s="13" t="e">
        <f t="shared" si="6"/>
        <v>#DIV/0!</v>
      </c>
      <c r="D40" s="13" t="e">
        <f t="shared" si="6"/>
        <v>#DIV/0!</v>
      </c>
      <c r="E40" s="13" t="e">
        <f t="shared" si="6"/>
        <v>#DIV/0!</v>
      </c>
      <c r="G40" s="10">
        <f t="shared" si="7"/>
        <v>0</v>
      </c>
      <c r="H40" s="44">
        <f>SUMPRODUCT((データ入力!$D$2:$D$1700=1)*(データ入力!I$2:I$1700=4))</f>
        <v>0</v>
      </c>
      <c r="I40" s="44">
        <f>SUMPRODUCT((データ入力!$D$2:$D$1700=2)*(データ入力!I$2:I$1700=4))</f>
        <v>0</v>
      </c>
      <c r="Q40" s="46"/>
    </row>
    <row r="41" spans="1:17">
      <c r="A41" s="6" t="s">
        <v>155</v>
      </c>
      <c r="B41" s="33" t="s">
        <v>233</v>
      </c>
      <c r="C41" s="13" t="e">
        <f t="shared" si="6"/>
        <v>#DIV/0!</v>
      </c>
      <c r="D41" s="13" t="e">
        <f t="shared" si="6"/>
        <v>#DIV/0!</v>
      </c>
      <c r="E41" s="13" t="e">
        <f t="shared" si="6"/>
        <v>#DIV/0!</v>
      </c>
      <c r="G41" s="10">
        <f t="shared" si="7"/>
        <v>0</v>
      </c>
      <c r="H41" s="44">
        <f>SUMPRODUCT((データ入力!$D$2:$D$1700=1)*(データ入力!I$2:I$1700=5))</f>
        <v>0</v>
      </c>
      <c r="I41" s="44">
        <f>SUMPRODUCT((データ入力!$D$2:$D$1700=2)*(データ入力!I$2:I$1700=5))</f>
        <v>0</v>
      </c>
    </row>
    <row r="42" spans="1:17">
      <c r="A42" s="6" t="s">
        <v>156</v>
      </c>
      <c r="B42" s="33" t="s">
        <v>234</v>
      </c>
      <c r="C42" s="13" t="e">
        <f t="shared" si="6"/>
        <v>#DIV/0!</v>
      </c>
      <c r="D42" s="13" t="e">
        <f t="shared" si="6"/>
        <v>#DIV/0!</v>
      </c>
      <c r="E42" s="13" t="e">
        <f t="shared" si="6"/>
        <v>#DIV/0!</v>
      </c>
      <c r="G42" s="10">
        <f t="shared" si="7"/>
        <v>0</v>
      </c>
      <c r="H42" s="44">
        <f>SUMPRODUCT((データ入力!$D$2:$D$1700=1)*(データ入力!I$2:I$1700=6))</f>
        <v>0</v>
      </c>
      <c r="I42" s="44">
        <f>SUMPRODUCT((データ入力!$D$2:$D$1700=2)*(データ入力!I$2:I$1700=6))</f>
        <v>0</v>
      </c>
    </row>
    <row r="43" spans="1:17">
      <c r="A43" s="6" t="s">
        <v>157</v>
      </c>
      <c r="B43" s="33" t="s">
        <v>235</v>
      </c>
      <c r="C43" s="13" t="e">
        <f t="shared" si="6"/>
        <v>#DIV/0!</v>
      </c>
      <c r="D43" s="13" t="e">
        <f t="shared" si="6"/>
        <v>#DIV/0!</v>
      </c>
      <c r="E43" s="13" t="e">
        <f t="shared" si="6"/>
        <v>#DIV/0!</v>
      </c>
      <c r="G43" s="10">
        <f t="shared" si="7"/>
        <v>0</v>
      </c>
      <c r="H43" s="44">
        <f>SUMPRODUCT((データ入力!$D$2:$D$1700=1)*(データ入力!I$2:I$1700=7))</f>
        <v>0</v>
      </c>
      <c r="I43" s="44">
        <f>SUMPRODUCT((データ入力!$D$2:$D$1700=2)*(データ入力!I$2:I$1700=7))</f>
        <v>0</v>
      </c>
      <c r="J43" s="6"/>
    </row>
    <row r="44" spans="1:17">
      <c r="B44" s="9" t="s">
        <v>16</v>
      </c>
      <c r="C44" s="13" t="e">
        <f t="shared" si="6"/>
        <v>#DIV/0!</v>
      </c>
      <c r="D44" s="13" t="e">
        <f t="shared" si="6"/>
        <v>#DIV/0!</v>
      </c>
      <c r="E44" s="13" t="e">
        <f t="shared" si="6"/>
        <v>#DIV/0!</v>
      </c>
      <c r="G44" s="10">
        <f>SUM(H44:I44)</f>
        <v>0</v>
      </c>
      <c r="H44" s="10">
        <f>H4-SUM(H37:H43)</f>
        <v>0</v>
      </c>
      <c r="I44" s="10">
        <f>I4-SUM(I37:I43)</f>
        <v>0</v>
      </c>
    </row>
    <row r="45" spans="1:17">
      <c r="G45" s="12"/>
      <c r="H45" s="12"/>
      <c r="I45" s="12"/>
    </row>
    <row r="46" spans="1:17">
      <c r="A46" s="5" t="s">
        <v>18</v>
      </c>
      <c r="B46" s="47" t="s">
        <v>90</v>
      </c>
      <c r="G46" s="12"/>
      <c r="H46" s="12"/>
      <c r="I46" s="12"/>
    </row>
    <row r="47" spans="1:17">
      <c r="B47" s="9"/>
      <c r="C47" s="66" t="s">
        <v>14</v>
      </c>
      <c r="D47" s="66" t="s">
        <v>12</v>
      </c>
      <c r="E47" s="66" t="s">
        <v>13</v>
      </c>
      <c r="G47" s="66" t="s">
        <v>51</v>
      </c>
      <c r="H47" s="66" t="s">
        <v>12</v>
      </c>
      <c r="I47" s="66" t="s">
        <v>13</v>
      </c>
      <c r="K47" s="47" t="s">
        <v>237</v>
      </c>
    </row>
    <row r="48" spans="1:17">
      <c r="A48" s="6" t="s">
        <v>54</v>
      </c>
      <c r="B48" s="9" t="s">
        <v>91</v>
      </c>
      <c r="C48" s="13" t="e">
        <f t="shared" ref="C48:E52" si="8">G48/G$4</f>
        <v>#DIV/0!</v>
      </c>
      <c r="D48" s="13" t="e">
        <f t="shared" si="8"/>
        <v>#DIV/0!</v>
      </c>
      <c r="E48" s="13" t="e">
        <f t="shared" si="8"/>
        <v>#DIV/0!</v>
      </c>
      <c r="G48" s="10">
        <f t="shared" ref="G48:G52" si="9">SUM(H48:I48)</f>
        <v>0</v>
      </c>
      <c r="H48" s="44">
        <f>SUMPRODUCT((データ入力!$D$2:$D$1700=1)*(データ入力!J$2:J$1700=1))</f>
        <v>0</v>
      </c>
      <c r="I48" s="44">
        <f>SUMPRODUCT((データ入力!$D$2:$D$1700=2)*(データ入力!J$2:J$1700=1))</f>
        <v>0</v>
      </c>
    </row>
    <row r="49" spans="1:16">
      <c r="A49" s="6" t="s">
        <v>15</v>
      </c>
      <c r="B49" s="9" t="s">
        <v>92</v>
      </c>
      <c r="C49" s="13" t="e">
        <f t="shared" si="8"/>
        <v>#DIV/0!</v>
      </c>
      <c r="D49" s="13" t="e">
        <f t="shared" si="8"/>
        <v>#DIV/0!</v>
      </c>
      <c r="E49" s="13" t="e">
        <f t="shared" si="8"/>
        <v>#DIV/0!</v>
      </c>
      <c r="G49" s="10">
        <f t="shared" si="9"/>
        <v>0</v>
      </c>
      <c r="H49" s="44">
        <f>SUMPRODUCT((データ入力!$D$2:$D$1700=1)*(データ入力!J$2:J$1700=2))</f>
        <v>0</v>
      </c>
      <c r="I49" s="44">
        <f>SUMPRODUCT((データ入力!$D$2:$D$1700=2)*(データ入力!J$2:J$1700=2))</f>
        <v>0</v>
      </c>
    </row>
    <row r="50" spans="1:16">
      <c r="A50" s="6" t="s">
        <v>153</v>
      </c>
      <c r="B50" s="9" t="s">
        <v>93</v>
      </c>
      <c r="C50" s="13" t="e">
        <f t="shared" si="8"/>
        <v>#DIV/0!</v>
      </c>
      <c r="D50" s="13" t="e">
        <f t="shared" si="8"/>
        <v>#DIV/0!</v>
      </c>
      <c r="E50" s="13" t="e">
        <f t="shared" si="8"/>
        <v>#DIV/0!</v>
      </c>
      <c r="G50" s="10">
        <f t="shared" si="9"/>
        <v>0</v>
      </c>
      <c r="H50" s="44">
        <f>SUMPRODUCT((データ入力!$D$2:$D$1700=1)*(データ入力!J$2:J$1700=3))</f>
        <v>0</v>
      </c>
      <c r="I50" s="44">
        <f>SUMPRODUCT((データ入力!$D$2:$D$1700=2)*(データ入力!J$2:J$1700=3))</f>
        <v>0</v>
      </c>
    </row>
    <row r="51" spans="1:16">
      <c r="A51" s="6" t="s">
        <v>154</v>
      </c>
      <c r="B51" s="9" t="s">
        <v>94</v>
      </c>
      <c r="C51" s="13" t="e">
        <f t="shared" si="8"/>
        <v>#DIV/0!</v>
      </c>
      <c r="D51" s="13" t="e">
        <f t="shared" si="8"/>
        <v>#DIV/0!</v>
      </c>
      <c r="E51" s="13" t="e">
        <f t="shared" si="8"/>
        <v>#DIV/0!</v>
      </c>
      <c r="G51" s="10">
        <f t="shared" si="9"/>
        <v>0</v>
      </c>
      <c r="H51" s="44">
        <f>SUMPRODUCT((データ入力!$D$2:$D$1700=1)*(データ入力!J$2:J$1700=4))</f>
        <v>0</v>
      </c>
      <c r="I51" s="44">
        <f>SUMPRODUCT((データ入力!$D$2:$D$1700=2)*(データ入力!J$2:J$1700=4))</f>
        <v>0</v>
      </c>
    </row>
    <row r="52" spans="1:16">
      <c r="B52" s="9" t="s">
        <v>16</v>
      </c>
      <c r="C52" s="13" t="e">
        <f t="shared" si="8"/>
        <v>#DIV/0!</v>
      </c>
      <c r="D52" s="13" t="e">
        <f t="shared" si="8"/>
        <v>#DIV/0!</v>
      </c>
      <c r="E52" s="13" t="e">
        <f t="shared" si="8"/>
        <v>#DIV/0!</v>
      </c>
      <c r="G52" s="10">
        <f t="shared" si="9"/>
        <v>0</v>
      </c>
      <c r="H52" s="10">
        <f>H4-SUM(H48:H51)</f>
        <v>0</v>
      </c>
      <c r="I52" s="10">
        <f>I4-SUM(I48:I51)</f>
        <v>0</v>
      </c>
    </row>
    <row r="53" spans="1:16">
      <c r="C53" s="34"/>
      <c r="D53" s="34"/>
      <c r="E53" s="34"/>
      <c r="G53" s="12"/>
      <c r="H53" s="45"/>
      <c r="I53" s="45"/>
    </row>
    <row r="54" spans="1:16">
      <c r="C54" s="34"/>
      <c r="D54" s="34"/>
      <c r="E54" s="34"/>
      <c r="G54" s="12"/>
      <c r="H54" s="45"/>
      <c r="I54" s="45"/>
    </row>
    <row r="55" spans="1:16">
      <c r="C55" s="34"/>
      <c r="D55" s="34"/>
      <c r="E55" s="34"/>
      <c r="G55" s="12"/>
      <c r="H55" s="45"/>
      <c r="I55" s="45"/>
    </row>
    <row r="56" spans="1:16">
      <c r="C56" s="34"/>
      <c r="D56" s="34"/>
      <c r="E56" s="34"/>
      <c r="G56" s="12"/>
      <c r="H56" s="45"/>
      <c r="I56" s="45"/>
    </row>
    <row r="57" spans="1:16">
      <c r="C57" s="34"/>
      <c r="D57" s="34"/>
      <c r="E57" s="34"/>
      <c r="G57" s="12"/>
      <c r="H57" s="45"/>
      <c r="I57" s="45"/>
    </row>
    <row r="58" spans="1:16">
      <c r="C58" s="34"/>
      <c r="D58" s="34"/>
      <c r="E58" s="34"/>
      <c r="G58" s="12"/>
      <c r="H58" s="45"/>
      <c r="I58" s="45"/>
    </row>
    <row r="59" spans="1:16">
      <c r="C59" s="34"/>
      <c r="D59" s="34"/>
      <c r="E59" s="34"/>
      <c r="G59" s="12"/>
      <c r="H59" s="45"/>
      <c r="I59" s="45"/>
    </row>
    <row r="60" spans="1:16">
      <c r="C60" s="34"/>
      <c r="D60" s="34"/>
      <c r="E60" s="34"/>
      <c r="G60" s="12"/>
      <c r="H60" s="45"/>
      <c r="I60" s="45"/>
    </row>
    <row r="61" spans="1:16">
      <c r="C61" s="34"/>
      <c r="D61" s="34"/>
      <c r="E61" s="34"/>
      <c r="G61" s="12"/>
      <c r="H61" s="45"/>
      <c r="I61" s="45"/>
    </row>
    <row r="62" spans="1:16">
      <c r="C62" s="34"/>
      <c r="D62" s="34"/>
      <c r="E62" s="34"/>
      <c r="G62" s="12"/>
      <c r="H62" s="45"/>
      <c r="I62" s="45"/>
    </row>
    <row r="63" spans="1:16">
      <c r="A63" s="5" t="s">
        <v>21</v>
      </c>
      <c r="B63" s="48" t="s">
        <v>89</v>
      </c>
      <c r="C63" s="34"/>
      <c r="D63" s="34"/>
      <c r="E63" s="34"/>
      <c r="G63" s="12"/>
      <c r="H63" s="45"/>
      <c r="I63" s="12"/>
      <c r="K63" s="46" t="s">
        <v>181</v>
      </c>
      <c r="P63" s="32" t="s">
        <v>185</v>
      </c>
    </row>
    <row r="64" spans="1:16">
      <c r="A64" s="14"/>
      <c r="B64" s="9"/>
      <c r="C64" s="66" t="s">
        <v>14</v>
      </c>
      <c r="D64" s="66" t="s">
        <v>12</v>
      </c>
      <c r="E64" s="66" t="s">
        <v>13</v>
      </c>
      <c r="G64" s="66" t="s">
        <v>51</v>
      </c>
      <c r="H64" s="66" t="s">
        <v>12</v>
      </c>
      <c r="I64" s="66" t="s">
        <v>13</v>
      </c>
      <c r="J64" s="4"/>
      <c r="P64" s="46" t="s">
        <v>184</v>
      </c>
    </row>
    <row r="65" spans="1:11">
      <c r="A65" s="6" t="s">
        <v>54</v>
      </c>
      <c r="B65" s="9" t="s">
        <v>19</v>
      </c>
      <c r="C65" s="13" t="e">
        <f t="shared" ref="C65:E69" si="10">G65/G$4</f>
        <v>#DIV/0!</v>
      </c>
      <c r="D65" s="13" t="e">
        <f>H65/H$4</f>
        <v>#DIV/0!</v>
      </c>
      <c r="E65" s="13" t="e">
        <f t="shared" si="10"/>
        <v>#DIV/0!</v>
      </c>
      <c r="G65" s="10">
        <f>SUM(H65:I65)</f>
        <v>0</v>
      </c>
      <c r="H65" s="44">
        <f>SUMPRODUCT((データ入力!$D$2:$D$1700=1)*(データ入力!K$2:K$1700=1))</f>
        <v>0</v>
      </c>
      <c r="I65" s="44">
        <f>SUMPRODUCT((データ入力!$D$2:$D$1700=2)*(データ入力!K$2:K$1700=1))</f>
        <v>0</v>
      </c>
    </row>
    <row r="66" spans="1:11">
      <c r="A66" s="6" t="s">
        <v>15</v>
      </c>
      <c r="B66" s="9" t="s">
        <v>0</v>
      </c>
      <c r="C66" s="13" t="e">
        <f t="shared" si="10"/>
        <v>#DIV/0!</v>
      </c>
      <c r="D66" s="13" t="e">
        <f t="shared" si="10"/>
        <v>#DIV/0!</v>
      </c>
      <c r="E66" s="13" t="e">
        <f t="shared" si="10"/>
        <v>#DIV/0!</v>
      </c>
      <c r="G66" s="10">
        <f t="shared" ref="G66:G68" si="11">SUM(H66:I66)</f>
        <v>0</v>
      </c>
      <c r="H66" s="44">
        <f>SUMPRODUCT((データ入力!$D$2:$D$1700=1)*(データ入力!K$2:K$1700=2))</f>
        <v>0</v>
      </c>
      <c r="I66" s="44">
        <f>SUMPRODUCT((データ入力!$D$2:$D$1700=2)*(データ入力!K$2:K$1700=2))</f>
        <v>0</v>
      </c>
    </row>
    <row r="67" spans="1:11">
      <c r="A67" s="6" t="s">
        <v>153</v>
      </c>
      <c r="B67" s="9" t="s">
        <v>20</v>
      </c>
      <c r="C67" s="13" t="e">
        <f t="shared" si="10"/>
        <v>#DIV/0!</v>
      </c>
      <c r="D67" s="13" t="e">
        <f t="shared" si="10"/>
        <v>#DIV/0!</v>
      </c>
      <c r="E67" s="13" t="e">
        <f t="shared" si="10"/>
        <v>#DIV/0!</v>
      </c>
      <c r="G67" s="10">
        <f t="shared" si="11"/>
        <v>0</v>
      </c>
      <c r="H67" s="44">
        <f>SUMPRODUCT((データ入力!$D$2:$D$1700=1)*(データ入力!K$2:K$1700=3))</f>
        <v>0</v>
      </c>
      <c r="I67" s="44">
        <f>SUMPRODUCT((データ入力!$D$2:$D$1700=2)*(データ入力!K$2:K$1700=3))</f>
        <v>0</v>
      </c>
      <c r="K67" s="7"/>
    </row>
    <row r="68" spans="1:11">
      <c r="A68" s="6" t="s">
        <v>154</v>
      </c>
      <c r="B68" s="9" t="s">
        <v>1</v>
      </c>
      <c r="C68" s="13" t="e">
        <f t="shared" si="10"/>
        <v>#DIV/0!</v>
      </c>
      <c r="D68" s="13" t="e">
        <f t="shared" si="10"/>
        <v>#DIV/0!</v>
      </c>
      <c r="E68" s="13" t="e">
        <f t="shared" si="10"/>
        <v>#DIV/0!</v>
      </c>
      <c r="G68" s="10">
        <f t="shared" si="11"/>
        <v>0</v>
      </c>
      <c r="H68" s="44">
        <f>SUMPRODUCT((データ入力!$D$2:$D$1700=1)*(データ入力!K$2:K$1700=4))</f>
        <v>0</v>
      </c>
      <c r="I68" s="44">
        <f>SUMPRODUCT((データ入力!$D$2:$D$1700=2)*(データ入力!K$2:K$1700=4))</f>
        <v>0</v>
      </c>
      <c r="K68" s="7"/>
    </row>
    <row r="69" spans="1:11">
      <c r="A69" s="6"/>
      <c r="B69" s="9" t="s">
        <v>16</v>
      </c>
      <c r="C69" s="13" t="e">
        <f t="shared" si="10"/>
        <v>#DIV/0!</v>
      </c>
      <c r="D69" s="13" t="e">
        <f t="shared" si="10"/>
        <v>#DIV/0!</v>
      </c>
      <c r="E69" s="13" t="e">
        <f t="shared" si="10"/>
        <v>#DIV/0!</v>
      </c>
      <c r="G69" s="10">
        <f>SUM(H69:I69)</f>
        <v>0</v>
      </c>
      <c r="H69" s="10">
        <f>H4-SUM(H65:H68)</f>
        <v>0</v>
      </c>
      <c r="I69" s="10">
        <f>I4-SUM(I65:I68)</f>
        <v>0</v>
      </c>
      <c r="J69" s="43"/>
      <c r="K69" s="7"/>
    </row>
    <row r="70" spans="1:11">
      <c r="G70" s="12"/>
      <c r="H70" s="12"/>
      <c r="I70" s="12"/>
    </row>
    <row r="71" spans="1:11">
      <c r="A71" s="5" t="s">
        <v>30</v>
      </c>
      <c r="B71" s="32" t="s">
        <v>182</v>
      </c>
      <c r="C71" s="34"/>
      <c r="D71" s="34"/>
      <c r="E71" s="34"/>
      <c r="G71" s="12"/>
      <c r="H71" s="12"/>
      <c r="I71" s="12"/>
    </row>
    <row r="72" spans="1:11">
      <c r="A72" s="14"/>
      <c r="B72" s="9"/>
      <c r="C72" s="67" t="s">
        <v>14</v>
      </c>
      <c r="D72" s="67" t="s">
        <v>12</v>
      </c>
      <c r="E72" s="67" t="s">
        <v>13</v>
      </c>
      <c r="G72" s="66" t="s">
        <v>51</v>
      </c>
      <c r="H72" s="66" t="s">
        <v>12</v>
      </c>
      <c r="I72" s="66" t="s">
        <v>13</v>
      </c>
      <c r="J72" s="4"/>
    </row>
    <row r="73" spans="1:11">
      <c r="A73" s="6" t="s">
        <v>54</v>
      </c>
      <c r="B73" s="9" t="s">
        <v>52</v>
      </c>
      <c r="C73" s="72" t="e">
        <f>G73/SUM($G$73:$G$78)</f>
        <v>#DIV/0!</v>
      </c>
      <c r="D73" s="72" t="e">
        <f>H73/SUM($H$73:$H$78)</f>
        <v>#DIV/0!</v>
      </c>
      <c r="E73" s="72" t="e">
        <f>I73/SUM($I$73:$I$78)</f>
        <v>#DIV/0!</v>
      </c>
      <c r="G73" s="10">
        <f t="shared" ref="G73:G78" si="12">SUM(H73:I73)</f>
        <v>0</v>
      </c>
      <c r="H73" s="44">
        <f>SUMPRODUCT((データ入力!$D$2:$D$1700=1)*(データ入力!L$2:L$1700=1))</f>
        <v>0</v>
      </c>
      <c r="I73" s="44">
        <f>SUMPRODUCT((データ入力!$D$2:$D$1700=2)*(データ入力!L$2:L$1700=1))</f>
        <v>0</v>
      </c>
      <c r="J73" s="43"/>
    </row>
    <row r="74" spans="1:11">
      <c r="A74" s="6" t="s">
        <v>15</v>
      </c>
      <c r="B74" s="9" t="s">
        <v>160</v>
      </c>
      <c r="C74" s="72" t="e">
        <f t="shared" ref="C74:C78" si="13">G74/SUM($G$73:$G$78)</f>
        <v>#DIV/0!</v>
      </c>
      <c r="D74" s="72" t="e">
        <f t="shared" ref="D74:D78" si="14">H74/SUM($H$73:$H$78)</f>
        <v>#DIV/0!</v>
      </c>
      <c r="E74" s="72" t="e">
        <f t="shared" ref="E74:E77" si="15">I74/SUM($I$73:$I$78)</f>
        <v>#DIV/0!</v>
      </c>
      <c r="G74" s="10">
        <f t="shared" si="12"/>
        <v>0</v>
      </c>
      <c r="H74" s="44">
        <f>SUMPRODUCT((データ入力!$D$2:$D$1700=1)*(データ入力!L$2:L$1700=2))</f>
        <v>0</v>
      </c>
      <c r="I74" s="44">
        <f>SUMPRODUCT((データ入力!$D$2:$D$1700=2)*(データ入力!L$2:L$1700=2))</f>
        <v>0</v>
      </c>
      <c r="J74" s="43"/>
    </row>
    <row r="75" spans="1:11">
      <c r="A75" s="6" t="s">
        <v>153</v>
      </c>
      <c r="B75" s="33" t="s">
        <v>238</v>
      </c>
      <c r="C75" s="72" t="e">
        <f t="shared" si="13"/>
        <v>#DIV/0!</v>
      </c>
      <c r="D75" s="72" t="e">
        <f t="shared" si="14"/>
        <v>#DIV/0!</v>
      </c>
      <c r="E75" s="72" t="e">
        <f t="shared" si="15"/>
        <v>#DIV/0!</v>
      </c>
      <c r="G75" s="10">
        <f t="shared" si="12"/>
        <v>0</v>
      </c>
      <c r="H75" s="44">
        <f>SUMPRODUCT((データ入力!$D$2:$D$1700=1)*(データ入力!L$2:L$1700=3))</f>
        <v>0</v>
      </c>
      <c r="I75" s="44">
        <f>SUMPRODUCT((データ入力!$D$2:$D$1700=2)*(データ入力!L$2:L$1700=3))</f>
        <v>0</v>
      </c>
      <c r="J75" s="43"/>
    </row>
    <row r="76" spans="1:11">
      <c r="A76" s="6" t="s">
        <v>154</v>
      </c>
      <c r="B76" s="58" t="s">
        <v>55</v>
      </c>
      <c r="C76" s="72" t="e">
        <f t="shared" si="13"/>
        <v>#DIV/0!</v>
      </c>
      <c r="D76" s="72" t="e">
        <f t="shared" si="14"/>
        <v>#DIV/0!</v>
      </c>
      <c r="E76" s="72" t="e">
        <f t="shared" si="15"/>
        <v>#DIV/0!</v>
      </c>
      <c r="G76" s="10">
        <f t="shared" si="12"/>
        <v>0</v>
      </c>
      <c r="H76" s="44">
        <f>SUMPRODUCT((データ入力!$D$2:$D$1700=1)*(データ入力!L$2:L$1700=4))</f>
        <v>0</v>
      </c>
      <c r="I76" s="44">
        <f>SUMPRODUCT((データ入力!$D$2:$D$1700=2)*(データ入力!L$2:L$1700=4))</f>
        <v>0</v>
      </c>
      <c r="J76" s="43"/>
    </row>
    <row r="77" spans="1:11">
      <c r="A77" s="57" t="s">
        <v>155</v>
      </c>
      <c r="B77" s="9" t="s">
        <v>53</v>
      </c>
      <c r="C77" s="72" t="e">
        <f t="shared" si="13"/>
        <v>#DIV/0!</v>
      </c>
      <c r="D77" s="72" t="e">
        <f t="shared" si="14"/>
        <v>#DIV/0!</v>
      </c>
      <c r="E77" s="72" t="e">
        <f t="shared" si="15"/>
        <v>#DIV/0!</v>
      </c>
      <c r="G77" s="10">
        <f t="shared" si="12"/>
        <v>0</v>
      </c>
      <c r="H77" s="44">
        <f>SUMPRODUCT((データ入力!$D$2:$D$1700=1)*(データ入力!L$2:L$1700=5))</f>
        <v>0</v>
      </c>
      <c r="I77" s="44">
        <f>SUMPRODUCT((データ入力!$D$2:$D$1700=2)*(データ入力!L$2:L$1700=5))</f>
        <v>0</v>
      </c>
      <c r="J77" s="43"/>
    </row>
    <row r="78" spans="1:11">
      <c r="A78" s="57"/>
      <c r="B78" s="9" t="s">
        <v>16</v>
      </c>
      <c r="C78" s="72" t="e">
        <f t="shared" si="13"/>
        <v>#DIV/0!</v>
      </c>
      <c r="D78" s="72" t="e">
        <f t="shared" si="14"/>
        <v>#DIV/0!</v>
      </c>
      <c r="E78" s="72" t="e">
        <f>I78/SUM($I$73:$I$78)</f>
        <v>#DIV/0!</v>
      </c>
      <c r="G78" s="10">
        <f t="shared" si="12"/>
        <v>0</v>
      </c>
      <c r="H78" s="10">
        <f>SUM(H65:H67)-SUM(H73:H77)</f>
        <v>0</v>
      </c>
      <c r="I78" s="10">
        <f>SUM(I65:I67)-SUM(I73:I77)</f>
        <v>0</v>
      </c>
      <c r="J78" s="43"/>
    </row>
    <row r="79" spans="1:11">
      <c r="A79" s="6"/>
      <c r="C79" s="34"/>
      <c r="D79" s="34"/>
      <c r="E79" s="34"/>
      <c r="G79" s="12"/>
      <c r="H79" s="12"/>
      <c r="I79" s="12"/>
      <c r="J79" s="6"/>
    </row>
    <row r="80" spans="1:11">
      <c r="A80" s="5" t="s">
        <v>30</v>
      </c>
      <c r="B80" s="32" t="s">
        <v>183</v>
      </c>
      <c r="G80" s="12"/>
      <c r="H80" s="12"/>
      <c r="I80" s="12"/>
    </row>
    <row r="81" spans="1:11">
      <c r="B81" s="9"/>
      <c r="C81" s="66" t="s">
        <v>14</v>
      </c>
      <c r="D81" s="66" t="s">
        <v>12</v>
      </c>
      <c r="E81" s="66" t="s">
        <v>13</v>
      </c>
      <c r="G81" s="66" t="s">
        <v>51</v>
      </c>
      <c r="H81" s="66" t="s">
        <v>12</v>
      </c>
      <c r="I81" s="66" t="s">
        <v>13</v>
      </c>
    </row>
    <row r="82" spans="1:11">
      <c r="A82" s="6" t="s">
        <v>54</v>
      </c>
      <c r="B82" s="9" t="s">
        <v>22</v>
      </c>
      <c r="C82" s="13" t="e">
        <f t="shared" ref="C82:C90" si="16">G82/SUM($G$82:$G$90)</f>
        <v>#DIV/0!</v>
      </c>
      <c r="D82" s="13" t="e">
        <f t="shared" ref="D82:D90" si="17">H82/SUM($H$82:$H$90)</f>
        <v>#DIV/0!</v>
      </c>
      <c r="E82" s="13" t="e">
        <f t="shared" ref="E82:E90" si="18">I82/SUM($I$82:$I$90)</f>
        <v>#DIV/0!</v>
      </c>
      <c r="G82" s="10">
        <f t="shared" ref="G82:G87" si="19">SUM(H82:I82)</f>
        <v>0</v>
      </c>
      <c r="H82" s="44">
        <f>SUMPRODUCT((データ入力!$D$2:$D$1700=1)*(データ入力!M$2:M$1700=1))</f>
        <v>0</v>
      </c>
      <c r="I82" s="44">
        <f>SUMPRODUCT((データ入力!$D$2:$D$1700=2)*(データ入力!M$2:M$1700=1))</f>
        <v>0</v>
      </c>
    </row>
    <row r="83" spans="1:11">
      <c r="A83" s="6" t="s">
        <v>15</v>
      </c>
      <c r="B83" s="9" t="s">
        <v>23</v>
      </c>
      <c r="C83" s="13" t="e">
        <f t="shared" si="16"/>
        <v>#DIV/0!</v>
      </c>
      <c r="D83" s="13" t="e">
        <f t="shared" si="17"/>
        <v>#DIV/0!</v>
      </c>
      <c r="E83" s="13" t="e">
        <f t="shared" si="18"/>
        <v>#DIV/0!</v>
      </c>
      <c r="G83" s="10">
        <f t="shared" si="19"/>
        <v>0</v>
      </c>
      <c r="H83" s="44">
        <f>SUMPRODUCT((データ入力!$D$2:$D$1700=1)*(データ入力!M$2:M$1700=2))</f>
        <v>0</v>
      </c>
      <c r="I83" s="44">
        <f>SUMPRODUCT((データ入力!$D$2:$D$1700=2)*(データ入力!M$2:M$1700=2))</f>
        <v>0</v>
      </c>
    </row>
    <row r="84" spans="1:11">
      <c r="A84" s="6" t="s">
        <v>153</v>
      </c>
      <c r="B84" s="9" t="s">
        <v>24</v>
      </c>
      <c r="C84" s="13" t="e">
        <f t="shared" si="16"/>
        <v>#DIV/0!</v>
      </c>
      <c r="D84" s="13" t="e">
        <f t="shared" si="17"/>
        <v>#DIV/0!</v>
      </c>
      <c r="E84" s="13" t="e">
        <f t="shared" si="18"/>
        <v>#DIV/0!</v>
      </c>
      <c r="G84" s="10">
        <f t="shared" si="19"/>
        <v>0</v>
      </c>
      <c r="H84" s="44">
        <f>SUMPRODUCT((データ入力!$D$2:$D$1700=1)*(データ入力!M$2:M$1700=3))</f>
        <v>0</v>
      </c>
      <c r="I84" s="44">
        <f>SUMPRODUCT((データ入力!$D$2:$D$1700=2)*(データ入力!M$2:M$1700=3))</f>
        <v>0</v>
      </c>
      <c r="K84" s="46" t="s">
        <v>186</v>
      </c>
    </row>
    <row r="85" spans="1:11">
      <c r="A85" s="6" t="s">
        <v>154</v>
      </c>
      <c r="B85" s="9" t="s">
        <v>25</v>
      </c>
      <c r="C85" s="13" t="e">
        <f t="shared" si="16"/>
        <v>#DIV/0!</v>
      </c>
      <c r="D85" s="13" t="e">
        <f t="shared" si="17"/>
        <v>#DIV/0!</v>
      </c>
      <c r="E85" s="13" t="e">
        <f t="shared" si="18"/>
        <v>#DIV/0!</v>
      </c>
      <c r="G85" s="10">
        <f t="shared" si="19"/>
        <v>0</v>
      </c>
      <c r="H85" s="44">
        <f>SUMPRODUCT((データ入力!$D$2:$D$1700=1)*(データ入力!M$2:M$1700=4))</f>
        <v>0</v>
      </c>
      <c r="I85" s="44">
        <f>SUMPRODUCT((データ入力!$D$2:$D$1700=2)*(データ入力!M$2:M$1700=4))</f>
        <v>0</v>
      </c>
      <c r="K85" s="46" t="s">
        <v>187</v>
      </c>
    </row>
    <row r="86" spans="1:11">
      <c r="A86" s="6" t="s">
        <v>155</v>
      </c>
      <c r="B86" s="9" t="s">
        <v>26</v>
      </c>
      <c r="C86" s="13" t="e">
        <f t="shared" si="16"/>
        <v>#DIV/0!</v>
      </c>
      <c r="D86" s="13" t="e">
        <f t="shared" si="17"/>
        <v>#DIV/0!</v>
      </c>
      <c r="E86" s="13" t="e">
        <f t="shared" si="18"/>
        <v>#DIV/0!</v>
      </c>
      <c r="G86" s="10">
        <f t="shared" si="19"/>
        <v>0</v>
      </c>
      <c r="H86" s="44">
        <f>SUMPRODUCT((データ入力!$D$2:$D$1700=1)*(データ入力!M$2:M$1700=5))</f>
        <v>0</v>
      </c>
      <c r="I86" s="44">
        <f>SUMPRODUCT((データ入力!$D$2:$D$1700=2)*(データ入力!M$2:M$1700=5))</f>
        <v>0</v>
      </c>
      <c r="J86" s="6"/>
    </row>
    <row r="87" spans="1:11">
      <c r="A87" s="6" t="s">
        <v>156</v>
      </c>
      <c r="B87" s="9" t="s">
        <v>2</v>
      </c>
      <c r="C87" s="13" t="e">
        <f t="shared" si="16"/>
        <v>#DIV/0!</v>
      </c>
      <c r="D87" s="13" t="e">
        <f t="shared" si="17"/>
        <v>#DIV/0!</v>
      </c>
      <c r="E87" s="13" t="e">
        <f t="shared" si="18"/>
        <v>#DIV/0!</v>
      </c>
      <c r="G87" s="10">
        <f t="shared" si="19"/>
        <v>0</v>
      </c>
      <c r="H87" s="44">
        <f>SUMPRODUCT((データ入力!$D$2:$D$1700=1)*(データ入力!M$2:M$1700=6))</f>
        <v>0</v>
      </c>
      <c r="I87" s="44">
        <f>SUMPRODUCT((データ入力!$D$2:$D$1700=2)*(データ入力!M$2:M$1700=6))</f>
        <v>0</v>
      </c>
      <c r="J87" s="6"/>
    </row>
    <row r="88" spans="1:11">
      <c r="A88" s="6" t="s">
        <v>157</v>
      </c>
      <c r="B88" s="9" t="s">
        <v>27</v>
      </c>
      <c r="C88" s="13" t="e">
        <f t="shared" si="16"/>
        <v>#DIV/0!</v>
      </c>
      <c r="D88" s="13" t="e">
        <f t="shared" si="17"/>
        <v>#DIV/0!</v>
      </c>
      <c r="E88" s="13" t="e">
        <f t="shared" si="18"/>
        <v>#DIV/0!</v>
      </c>
      <c r="G88" s="10">
        <f t="shared" ref="G88:G89" si="20">SUM(H88:I88)</f>
        <v>0</v>
      </c>
      <c r="H88" s="44">
        <f>SUMPRODUCT((データ入力!$D$2:$D$1700=1)*(データ入力!M$2:M$1700=7))</f>
        <v>0</v>
      </c>
      <c r="I88" s="44">
        <f>SUMPRODUCT((データ入力!$D$2:$D$1700=2)*(データ入力!M$2:M$1700=7))</f>
        <v>0</v>
      </c>
      <c r="J88" s="6"/>
    </row>
    <row r="89" spans="1:11" ht="13.5" customHeight="1">
      <c r="A89" s="6" t="s">
        <v>161</v>
      </c>
      <c r="B89" s="9" t="s">
        <v>28</v>
      </c>
      <c r="C89" s="13" t="e">
        <f t="shared" si="16"/>
        <v>#DIV/0!</v>
      </c>
      <c r="D89" s="13" t="e">
        <f t="shared" si="17"/>
        <v>#DIV/0!</v>
      </c>
      <c r="E89" s="13" t="e">
        <f t="shared" si="18"/>
        <v>#DIV/0!</v>
      </c>
      <c r="G89" s="10">
        <f t="shared" si="20"/>
        <v>0</v>
      </c>
      <c r="H89" s="44">
        <f>SUMPRODUCT((データ入力!$D$2:$D$1700=1)*(データ入力!M$2:M$1700=8))</f>
        <v>0</v>
      </c>
      <c r="I89" s="44">
        <f>SUMPRODUCT((データ入力!$D$2:$D$1700=2)*(データ入力!M$2:M$1700=8))</f>
        <v>0</v>
      </c>
      <c r="J89" s="6"/>
    </row>
    <row r="90" spans="1:11">
      <c r="A90" s="6" t="s">
        <v>162</v>
      </c>
      <c r="B90" s="9" t="s">
        <v>29</v>
      </c>
      <c r="C90" s="13" t="e">
        <f t="shared" si="16"/>
        <v>#DIV/0!</v>
      </c>
      <c r="D90" s="13" t="e">
        <f t="shared" si="17"/>
        <v>#DIV/0!</v>
      </c>
      <c r="E90" s="13" t="e">
        <f t="shared" si="18"/>
        <v>#DIV/0!</v>
      </c>
      <c r="G90" s="10">
        <f>SUM(H90:I90)</f>
        <v>0</v>
      </c>
      <c r="H90" s="44">
        <f>SUMPRODUCT((データ入力!$D$2:$D$1700=1)*(データ入力!M$2:M$1700=9))</f>
        <v>0</v>
      </c>
      <c r="I90" s="44">
        <f>SUMPRODUCT((データ入力!$D$2:$D$1700=2)*(データ入力!M$2:M$1700=9))</f>
        <v>0</v>
      </c>
      <c r="J90" s="6"/>
    </row>
    <row r="91" spans="1:11">
      <c r="A91" s="6"/>
      <c r="C91" s="36"/>
      <c r="D91" s="36"/>
      <c r="E91" s="36"/>
      <c r="G91" s="12"/>
      <c r="H91" s="45"/>
      <c r="I91" s="45"/>
      <c r="J91" s="6"/>
    </row>
    <row r="92" spans="1:11">
      <c r="A92" s="5" t="s">
        <v>30</v>
      </c>
      <c r="B92" s="32" t="s">
        <v>239</v>
      </c>
      <c r="G92" s="12"/>
      <c r="H92" s="12"/>
      <c r="I92" s="12"/>
    </row>
    <row r="93" spans="1:11">
      <c r="B93" s="9"/>
      <c r="C93" s="59" t="s">
        <v>240</v>
      </c>
      <c r="D93" s="59" t="s">
        <v>160</v>
      </c>
      <c r="E93" s="60" t="s">
        <v>238</v>
      </c>
      <c r="G93" s="59" t="s">
        <v>240</v>
      </c>
      <c r="H93" s="59" t="s">
        <v>160</v>
      </c>
      <c r="I93" s="60" t="s">
        <v>238</v>
      </c>
    </row>
    <row r="94" spans="1:11">
      <c r="A94" s="6" t="s">
        <v>54</v>
      </c>
      <c r="B94" s="9" t="s">
        <v>22</v>
      </c>
      <c r="C94" s="13" t="e">
        <f t="shared" ref="C94:C102" si="21">G94/SUM($G$94:$G$102)</f>
        <v>#DIV/0!</v>
      </c>
      <c r="D94" s="13" t="e">
        <f t="shared" ref="D94:D102" si="22">H94/SUM($H$94:$H$102)</f>
        <v>#DIV/0!</v>
      </c>
      <c r="E94" s="13" t="e">
        <f t="shared" ref="E94:E102" si="23">I94/SUM($I$94:$I$102)</f>
        <v>#DIV/0!</v>
      </c>
      <c r="G94" s="44">
        <f>SUMPRODUCT((データ入力!$L$2:$L$600=1)*(データ入力!M$2:M$600=1))</f>
        <v>0</v>
      </c>
      <c r="H94" s="44">
        <f>SUMPRODUCT((データ入力!$L$2:$L$1700=2)*(データ入力!M$2:M$1700=1))</f>
        <v>0</v>
      </c>
      <c r="I94" s="44">
        <f>SUMPRODUCT((データ入力!$L$2:$L$1700=3)*(データ入力!M$2:M$1700=1))</f>
        <v>0</v>
      </c>
    </row>
    <row r="95" spans="1:11">
      <c r="A95" s="6" t="s">
        <v>15</v>
      </c>
      <c r="B95" s="9" t="s">
        <v>23</v>
      </c>
      <c r="C95" s="13" t="e">
        <f t="shared" si="21"/>
        <v>#DIV/0!</v>
      </c>
      <c r="D95" s="13" t="e">
        <f t="shared" si="22"/>
        <v>#DIV/0!</v>
      </c>
      <c r="E95" s="13" t="e">
        <f t="shared" si="23"/>
        <v>#DIV/0!</v>
      </c>
      <c r="G95" s="44">
        <f>SUMPRODUCT((データ入力!$L$2:$L$600=1)*(データ入力!M$2:M$600=2))</f>
        <v>0</v>
      </c>
      <c r="H95" s="44">
        <f>SUMPRODUCT((データ入力!$L$2:$L$1700=2)*(データ入力!M$2:M$1700=2))</f>
        <v>0</v>
      </c>
      <c r="I95" s="44">
        <f>SUMPRODUCT((データ入力!$L$2:$L$1700=3)*(データ入力!M$2:M$1700=2))</f>
        <v>0</v>
      </c>
    </row>
    <row r="96" spans="1:11">
      <c r="A96" s="6" t="s">
        <v>153</v>
      </c>
      <c r="B96" s="9" t="s">
        <v>24</v>
      </c>
      <c r="C96" s="13" t="e">
        <f t="shared" si="21"/>
        <v>#DIV/0!</v>
      </c>
      <c r="D96" s="13" t="e">
        <f t="shared" si="22"/>
        <v>#DIV/0!</v>
      </c>
      <c r="E96" s="13" t="e">
        <f t="shared" si="23"/>
        <v>#DIV/0!</v>
      </c>
      <c r="G96" s="44">
        <f>SUMPRODUCT((データ入力!$L$2:$L$600=1)*(データ入力!M$2:M$600=3))</f>
        <v>0</v>
      </c>
      <c r="H96" s="44">
        <f>SUMPRODUCT((データ入力!$L$2:$L$1700=2)*(データ入力!M$2:M$1700=3))</f>
        <v>0</v>
      </c>
      <c r="I96" s="44">
        <f>SUMPRODUCT((データ入力!$L$2:$L$1700=3)*(データ入力!M$2:M$1700=3))</f>
        <v>0</v>
      </c>
    </row>
    <row r="97" spans="1:11">
      <c r="A97" s="6" t="s">
        <v>154</v>
      </c>
      <c r="B97" s="9" t="s">
        <v>25</v>
      </c>
      <c r="C97" s="13" t="e">
        <f t="shared" si="21"/>
        <v>#DIV/0!</v>
      </c>
      <c r="D97" s="13" t="e">
        <f t="shared" si="22"/>
        <v>#DIV/0!</v>
      </c>
      <c r="E97" s="13" t="e">
        <f t="shared" si="23"/>
        <v>#DIV/0!</v>
      </c>
      <c r="G97" s="44">
        <f>SUMPRODUCT((データ入力!$L$2:$L$600=1)*(データ入力!M$2:M$600=4))</f>
        <v>0</v>
      </c>
      <c r="H97" s="44">
        <f>SUMPRODUCT((データ入力!$L$2:$L$1700=2)*(データ入力!M$2:M$1700=4))</f>
        <v>0</v>
      </c>
      <c r="I97" s="44">
        <f>SUMPRODUCT((データ入力!$L$2:$L$1700=3)*(データ入力!M$2:M$1700=4))</f>
        <v>0</v>
      </c>
    </row>
    <row r="98" spans="1:11">
      <c r="A98" s="6" t="s">
        <v>155</v>
      </c>
      <c r="B98" s="9" t="s">
        <v>26</v>
      </c>
      <c r="C98" s="13" t="e">
        <f t="shared" si="21"/>
        <v>#DIV/0!</v>
      </c>
      <c r="D98" s="13" t="e">
        <f t="shared" si="22"/>
        <v>#DIV/0!</v>
      </c>
      <c r="E98" s="13" t="e">
        <f t="shared" si="23"/>
        <v>#DIV/0!</v>
      </c>
      <c r="G98" s="44">
        <f>SUMPRODUCT((データ入力!$L$2:$L$600=1)*(データ入力!M$2:M$600=5))</f>
        <v>0</v>
      </c>
      <c r="H98" s="44">
        <f>SUMPRODUCT((データ入力!$L$2:$L$1700=2)*(データ入力!M$2:M$1700=5))</f>
        <v>0</v>
      </c>
      <c r="I98" s="44">
        <f>SUMPRODUCT((データ入力!$L$2:$L$1700=3)*(データ入力!M$2:M$1700=5))</f>
        <v>0</v>
      </c>
      <c r="J98" s="6"/>
    </row>
    <row r="99" spans="1:11">
      <c r="A99" s="6" t="s">
        <v>156</v>
      </c>
      <c r="B99" s="9" t="s">
        <v>2</v>
      </c>
      <c r="C99" s="13" t="e">
        <f t="shared" si="21"/>
        <v>#DIV/0!</v>
      </c>
      <c r="D99" s="13" t="e">
        <f t="shared" si="22"/>
        <v>#DIV/0!</v>
      </c>
      <c r="E99" s="13" t="e">
        <f t="shared" si="23"/>
        <v>#DIV/0!</v>
      </c>
      <c r="G99" s="44">
        <f>SUMPRODUCT((データ入力!$L$2:$L$600=1)*(データ入力!M$2:M$600=6))</f>
        <v>0</v>
      </c>
      <c r="H99" s="44">
        <f>SUMPRODUCT((データ入力!$L$2:$L$1700=2)*(データ入力!M$2:M$1700=6))</f>
        <v>0</v>
      </c>
      <c r="I99" s="44">
        <f>SUMPRODUCT((データ入力!$L$2:$L$1700=3)*(データ入力!M$2:M$1700=6))</f>
        <v>0</v>
      </c>
      <c r="J99" s="6"/>
    </row>
    <row r="100" spans="1:11">
      <c r="A100" s="6" t="s">
        <v>157</v>
      </c>
      <c r="B100" s="9" t="s">
        <v>27</v>
      </c>
      <c r="C100" s="13" t="e">
        <f t="shared" si="21"/>
        <v>#DIV/0!</v>
      </c>
      <c r="D100" s="13" t="e">
        <f t="shared" si="22"/>
        <v>#DIV/0!</v>
      </c>
      <c r="E100" s="13" t="e">
        <f t="shared" si="23"/>
        <v>#DIV/0!</v>
      </c>
      <c r="G100" s="44">
        <f>SUMPRODUCT((データ入力!$L$2:$L$600=1)*(データ入力!M$2:M$600=7))</f>
        <v>0</v>
      </c>
      <c r="H100" s="44">
        <f>SUMPRODUCT((データ入力!$L$2:$L$1700=2)*(データ入力!M$2:M$1700=7))</f>
        <v>0</v>
      </c>
      <c r="I100" s="44">
        <f>SUMPRODUCT((データ入力!$L$2:$L$1700=3)*(データ入力!M$2:M$1700=7))</f>
        <v>0</v>
      </c>
      <c r="J100" s="6"/>
    </row>
    <row r="101" spans="1:11">
      <c r="A101" s="6" t="s">
        <v>161</v>
      </c>
      <c r="B101" s="9" t="s">
        <v>28</v>
      </c>
      <c r="C101" s="13" t="e">
        <f t="shared" si="21"/>
        <v>#DIV/0!</v>
      </c>
      <c r="D101" s="13" t="e">
        <f t="shared" si="22"/>
        <v>#DIV/0!</v>
      </c>
      <c r="E101" s="13" t="e">
        <f t="shared" si="23"/>
        <v>#DIV/0!</v>
      </c>
      <c r="G101" s="44">
        <f>SUMPRODUCT((データ入力!$L$2:$L$600=1)*(データ入力!M$2:M$600=8))</f>
        <v>0</v>
      </c>
      <c r="H101" s="44">
        <f>SUMPRODUCT((データ入力!$L$2:$L$1700=2)*(データ入力!M$2:M$1700=8))</f>
        <v>0</v>
      </c>
      <c r="I101" s="44">
        <f>SUMPRODUCT((データ入力!$L$2:$L$1700=3)*(データ入力!M$2:M$1700=8))</f>
        <v>0</v>
      </c>
      <c r="J101" s="6"/>
    </row>
    <row r="102" spans="1:11">
      <c r="A102" s="6" t="s">
        <v>162</v>
      </c>
      <c r="B102" s="9" t="s">
        <v>29</v>
      </c>
      <c r="C102" s="13" t="e">
        <f t="shared" si="21"/>
        <v>#DIV/0!</v>
      </c>
      <c r="D102" s="13" t="e">
        <f t="shared" si="22"/>
        <v>#DIV/0!</v>
      </c>
      <c r="E102" s="13" t="e">
        <f t="shared" si="23"/>
        <v>#DIV/0!</v>
      </c>
      <c r="G102" s="44">
        <f>SUMPRODUCT((データ入力!$L$2:$L$600=1)*(データ入力!M$2:M$600=9))</f>
        <v>0</v>
      </c>
      <c r="H102" s="44">
        <f>SUMPRODUCT((データ入力!$L$2:$L$1700=2)*(データ入力!M$2:M$1700=9))</f>
        <v>0</v>
      </c>
      <c r="I102" s="44">
        <f>SUMPRODUCT((データ入力!$L$2:$L$1700=3)*(データ入力!M$2:M$1700=9))</f>
        <v>0</v>
      </c>
      <c r="J102" s="6"/>
    </row>
    <row r="103" spans="1:11">
      <c r="A103" s="6"/>
      <c r="C103" s="36"/>
      <c r="D103" s="36"/>
      <c r="E103" s="36"/>
      <c r="G103" s="45"/>
      <c r="H103" s="45"/>
      <c r="I103" s="45"/>
      <c r="J103" s="6"/>
    </row>
    <row r="104" spans="1:11">
      <c r="A104" s="6"/>
      <c r="C104" s="36"/>
      <c r="D104" s="36"/>
      <c r="E104" s="36"/>
      <c r="G104" s="45"/>
      <c r="H104" s="45"/>
      <c r="I104" s="45"/>
      <c r="J104" s="6"/>
    </row>
    <row r="105" spans="1:11">
      <c r="A105" s="6"/>
      <c r="C105" s="36"/>
      <c r="D105" s="36"/>
      <c r="E105" s="36"/>
      <c r="G105" s="45"/>
      <c r="H105" s="45"/>
      <c r="I105" s="45"/>
      <c r="J105" s="6"/>
      <c r="K105" s="46" t="s">
        <v>186</v>
      </c>
    </row>
    <row r="106" spans="1:11">
      <c r="A106" s="6"/>
      <c r="C106" s="36"/>
      <c r="D106" s="36"/>
      <c r="E106" s="36"/>
      <c r="G106" s="45"/>
      <c r="H106" s="45"/>
      <c r="I106" s="45"/>
      <c r="J106" s="6"/>
      <c r="K106" s="46" t="s">
        <v>242</v>
      </c>
    </row>
    <row r="107" spans="1:11">
      <c r="A107" s="6"/>
      <c r="C107" s="36"/>
      <c r="D107" s="36"/>
      <c r="E107" s="36"/>
      <c r="G107" s="45"/>
      <c r="H107" s="45"/>
      <c r="I107" s="45"/>
      <c r="J107" s="6"/>
    </row>
    <row r="108" spans="1:11">
      <c r="A108" s="6"/>
      <c r="C108" s="36"/>
      <c r="D108" s="36"/>
      <c r="E108" s="36"/>
      <c r="G108" s="45"/>
      <c r="H108" s="45"/>
      <c r="I108" s="45"/>
      <c r="J108" s="6"/>
    </row>
    <row r="109" spans="1:11">
      <c r="A109" s="6"/>
      <c r="C109" s="36"/>
      <c r="D109" s="36"/>
      <c r="E109" s="36"/>
      <c r="G109" s="45"/>
      <c r="H109" s="45"/>
      <c r="I109" s="45"/>
      <c r="J109" s="6"/>
    </row>
    <row r="110" spans="1:11">
      <c r="A110" s="6"/>
      <c r="C110" s="36"/>
      <c r="D110" s="36"/>
      <c r="E110" s="36"/>
      <c r="G110" s="45"/>
      <c r="H110" s="45"/>
      <c r="I110" s="45"/>
      <c r="J110" s="6"/>
    </row>
    <row r="111" spans="1:11">
      <c r="A111" s="6"/>
      <c r="C111" s="36"/>
      <c r="D111" s="36"/>
      <c r="E111" s="36"/>
      <c r="G111" s="45"/>
      <c r="H111" s="45"/>
      <c r="I111" s="45"/>
      <c r="J111" s="6"/>
    </row>
    <row r="112" spans="1:11">
      <c r="A112" s="6"/>
      <c r="C112" s="36"/>
      <c r="D112" s="36"/>
      <c r="E112" s="36"/>
      <c r="G112" s="45"/>
      <c r="H112" s="45"/>
      <c r="I112" s="45"/>
      <c r="J112" s="6"/>
    </row>
    <row r="113" spans="1:16">
      <c r="A113" s="6"/>
      <c r="C113" s="36"/>
      <c r="D113" s="36"/>
      <c r="E113" s="36"/>
      <c r="G113" s="45"/>
      <c r="H113" s="45"/>
      <c r="I113" s="45"/>
      <c r="J113" s="6"/>
    </row>
    <row r="114" spans="1:16">
      <c r="A114" s="6"/>
      <c r="C114" s="36"/>
      <c r="D114" s="36"/>
      <c r="E114" s="36"/>
      <c r="G114" s="45"/>
      <c r="H114" s="45"/>
      <c r="I114" s="45"/>
      <c r="J114" s="6"/>
    </row>
    <row r="115" spans="1:16">
      <c r="A115" s="6"/>
      <c r="C115" s="36"/>
      <c r="D115" s="36"/>
      <c r="E115" s="36"/>
      <c r="G115" s="45"/>
      <c r="H115" s="45"/>
      <c r="I115" s="45"/>
      <c r="J115" s="6"/>
    </row>
    <row r="116" spans="1:16">
      <c r="A116" s="6"/>
      <c r="C116" s="36"/>
      <c r="D116" s="36"/>
      <c r="E116" s="36"/>
      <c r="G116" s="45"/>
      <c r="H116" s="45"/>
      <c r="I116" s="45"/>
      <c r="J116" s="6"/>
    </row>
    <row r="117" spans="1:16">
      <c r="A117" s="6"/>
      <c r="C117" s="36"/>
      <c r="D117" s="36"/>
      <c r="E117" s="36"/>
      <c r="G117" s="45"/>
      <c r="H117" s="45"/>
      <c r="I117" s="45"/>
      <c r="J117" s="6"/>
    </row>
    <row r="118" spans="1:16">
      <c r="A118" s="6"/>
      <c r="C118" s="36"/>
      <c r="D118" s="36"/>
      <c r="E118" s="36"/>
      <c r="G118" s="45"/>
      <c r="H118" s="45"/>
      <c r="I118" s="45"/>
      <c r="J118" s="6"/>
    </row>
    <row r="119" spans="1:16">
      <c r="A119" s="6"/>
      <c r="C119" s="36"/>
      <c r="D119" s="36"/>
      <c r="E119" s="36"/>
      <c r="G119" s="45"/>
      <c r="H119" s="45"/>
      <c r="I119" s="45"/>
      <c r="J119" s="6"/>
    </row>
    <row r="120" spans="1:16">
      <c r="A120" s="6"/>
      <c r="C120" s="36"/>
      <c r="D120" s="36"/>
      <c r="E120" s="36"/>
      <c r="G120" s="45"/>
      <c r="H120" s="45"/>
      <c r="I120" s="45"/>
      <c r="J120" s="6"/>
    </row>
    <row r="121" spans="1:16">
      <c r="A121" s="6"/>
      <c r="C121" s="36"/>
      <c r="D121" s="36"/>
      <c r="E121" s="36"/>
      <c r="G121" s="45"/>
      <c r="H121" s="45"/>
      <c r="I121" s="45"/>
      <c r="J121" s="6"/>
    </row>
    <row r="122" spans="1:16">
      <c r="A122" s="6"/>
      <c r="C122" s="36"/>
      <c r="D122" s="36"/>
      <c r="E122" s="36"/>
      <c r="G122" s="45"/>
      <c r="H122" s="45"/>
      <c r="I122" s="45"/>
      <c r="J122" s="6"/>
    </row>
    <row r="123" spans="1:16">
      <c r="A123" s="6"/>
      <c r="C123" s="36"/>
      <c r="D123" s="36"/>
      <c r="E123" s="36"/>
      <c r="G123" s="45"/>
      <c r="H123" s="45"/>
      <c r="I123" s="45"/>
      <c r="J123" s="6"/>
    </row>
    <row r="124" spans="1:16">
      <c r="A124" s="6"/>
      <c r="C124" s="36"/>
      <c r="D124" s="36"/>
      <c r="E124" s="36"/>
      <c r="G124" s="45"/>
      <c r="H124" s="45"/>
      <c r="I124" s="45"/>
      <c r="J124" s="6"/>
    </row>
    <row r="125" spans="1:16">
      <c r="A125" s="6"/>
      <c r="C125" s="36"/>
      <c r="D125" s="36"/>
      <c r="E125" s="36"/>
      <c r="G125" s="45"/>
      <c r="H125" s="45"/>
      <c r="I125" s="45"/>
      <c r="J125" s="6"/>
    </row>
    <row r="126" spans="1:16">
      <c r="A126" s="5" t="s">
        <v>33</v>
      </c>
      <c r="B126" s="32" t="s">
        <v>95</v>
      </c>
      <c r="G126" s="12"/>
      <c r="H126" s="12"/>
      <c r="I126" s="12"/>
      <c r="J126" s="4"/>
      <c r="K126" s="46" t="s">
        <v>190</v>
      </c>
      <c r="P126" s="46" t="s">
        <v>188</v>
      </c>
    </row>
    <row r="127" spans="1:16">
      <c r="B127" s="9"/>
      <c r="C127" s="66" t="s">
        <v>14</v>
      </c>
      <c r="D127" s="66" t="s">
        <v>12</v>
      </c>
      <c r="E127" s="66" t="s">
        <v>13</v>
      </c>
      <c r="G127" s="66" t="s">
        <v>51</v>
      </c>
      <c r="H127" s="66" t="s">
        <v>12</v>
      </c>
      <c r="I127" s="66" t="s">
        <v>13</v>
      </c>
      <c r="J127" s="4"/>
      <c r="K127" s="46" t="s">
        <v>191</v>
      </c>
    </row>
    <row r="128" spans="1:16">
      <c r="A128" s="6" t="s">
        <v>54</v>
      </c>
      <c r="B128" s="9" t="s">
        <v>31</v>
      </c>
      <c r="C128" s="13" t="e">
        <f>G128/SUM($G$66:$G$68)</f>
        <v>#DIV/0!</v>
      </c>
      <c r="D128" s="49" t="e">
        <f>IF(H128="","",H128/SUM($H$66:$H$68))</f>
        <v>#DIV/0!</v>
      </c>
      <c r="E128" s="49" t="e">
        <f>IF(I128="","",I128/SUM($I$66:$I$68))</f>
        <v>#DIV/0!</v>
      </c>
      <c r="G128" s="10">
        <f t="shared" ref="G128:G133" si="24">SUM(H128:I128)</f>
        <v>0</v>
      </c>
      <c r="H128" s="44">
        <f>SUMPRODUCT((データ入力!$D$2:$D$1700=1)*(データ入力!$K$2:$K$1700&gt;=2)*(データ入力!N$2:N$1700=1))</f>
        <v>0</v>
      </c>
      <c r="I128" s="44">
        <f>SUMPRODUCT((データ入力!$D$2:$D$1700=2)*(データ入力!$K$2:$K$1700&gt;=2)*(データ入力!N$2:N$1700=1))</f>
        <v>0</v>
      </c>
      <c r="J128" s="4"/>
    </row>
    <row r="129" spans="1:10">
      <c r="A129" s="6" t="s">
        <v>15</v>
      </c>
      <c r="B129" s="9" t="s">
        <v>3</v>
      </c>
      <c r="C129" s="13" t="e">
        <f t="shared" ref="C129:C134" si="25">G129/SUM($G$66:$G$68)</f>
        <v>#DIV/0!</v>
      </c>
      <c r="D129" s="49" t="e">
        <f t="shared" ref="D129:D134" si="26">IF(H129="","",H129/SUM($H$66:$H$68))</f>
        <v>#DIV/0!</v>
      </c>
      <c r="E129" s="49" t="e">
        <f t="shared" ref="E129:E134" si="27">IF(I129="","",I129/SUM($I$66:$I$68))</f>
        <v>#DIV/0!</v>
      </c>
      <c r="G129" s="10">
        <f t="shared" si="24"/>
        <v>0</v>
      </c>
      <c r="H129" s="44">
        <f>SUMPRODUCT((データ入力!$D$2:$D$1700=1)*(データ入力!$K$2:$K$1700&gt;=2)*(データ入力!N$2:N$1700=2))</f>
        <v>0</v>
      </c>
      <c r="I129" s="44">
        <f>SUMPRODUCT((データ入力!$D$2:$D$1700=2)*(データ入力!$K$2:$K$1700&gt;=2)*(データ入力!N$2:N$1700=2))</f>
        <v>0</v>
      </c>
      <c r="J129" s="4"/>
    </row>
    <row r="130" spans="1:10">
      <c r="A130" s="6" t="s">
        <v>153</v>
      </c>
      <c r="B130" s="9" t="s">
        <v>32</v>
      </c>
      <c r="C130" s="13" t="e">
        <f t="shared" si="25"/>
        <v>#DIV/0!</v>
      </c>
      <c r="D130" s="49" t="e">
        <f t="shared" si="26"/>
        <v>#DIV/0!</v>
      </c>
      <c r="E130" s="49" t="e">
        <f t="shared" si="27"/>
        <v>#DIV/0!</v>
      </c>
      <c r="G130" s="10">
        <f t="shared" si="24"/>
        <v>0</v>
      </c>
      <c r="H130" s="44">
        <f>SUMPRODUCT((データ入力!$D$2:$D$1700=1)*(データ入力!$K$2:$K$1700&gt;=2)*(データ入力!N$2:N$1700=3))</f>
        <v>0</v>
      </c>
      <c r="I130" s="44">
        <f>SUMPRODUCT((データ入力!$D$2:$D$1700=2)*(データ入力!$K$2:$K$1700&gt;=2)*(データ入力!N$2:N$1700=3))</f>
        <v>0</v>
      </c>
      <c r="J130" s="4"/>
    </row>
    <row r="131" spans="1:10">
      <c r="A131" s="6" t="s">
        <v>154</v>
      </c>
      <c r="B131" s="9" t="s">
        <v>4</v>
      </c>
      <c r="C131" s="13" t="e">
        <f t="shared" si="25"/>
        <v>#DIV/0!</v>
      </c>
      <c r="D131" s="49" t="e">
        <f t="shared" si="26"/>
        <v>#DIV/0!</v>
      </c>
      <c r="E131" s="49" t="e">
        <f t="shared" si="27"/>
        <v>#DIV/0!</v>
      </c>
      <c r="G131" s="10">
        <f t="shared" si="24"/>
        <v>0</v>
      </c>
      <c r="H131" s="44">
        <f>SUMPRODUCT((データ入力!$D$2:$D$1700=1)*(データ入力!$K$2:$K$1700&gt;=2)*(データ入力!N$2:N$1700=4))</f>
        <v>0</v>
      </c>
      <c r="I131" s="44">
        <f>SUMPRODUCT((データ入力!$D$2:$D$1700=2)*(データ入力!$K$2:$K$1700&gt;=2)*(データ入力!N$2:N$1700=4))</f>
        <v>0</v>
      </c>
      <c r="J131" s="4"/>
    </row>
    <row r="132" spans="1:10">
      <c r="A132" s="6" t="s">
        <v>155</v>
      </c>
      <c r="B132" s="9" t="s">
        <v>5</v>
      </c>
      <c r="C132" s="13" t="e">
        <f t="shared" si="25"/>
        <v>#DIV/0!</v>
      </c>
      <c r="D132" s="49" t="e">
        <f t="shared" si="26"/>
        <v>#DIV/0!</v>
      </c>
      <c r="E132" s="49" t="e">
        <f t="shared" si="27"/>
        <v>#DIV/0!</v>
      </c>
      <c r="G132" s="10">
        <f t="shared" si="24"/>
        <v>0</v>
      </c>
      <c r="H132" s="44">
        <f>SUMPRODUCT((データ入力!$D$2:$D$1700=1)*(データ入力!$K$2:$K$1700&gt;=2)*(データ入力!N$2:N$1700=5))</f>
        <v>0</v>
      </c>
      <c r="I132" s="44">
        <f>SUMPRODUCT((データ入力!$D$2:$D$1700=2)*(データ入力!$K$2:$K$1700&gt;=2)*(データ入力!N$2:N$1700=5))</f>
        <v>0</v>
      </c>
      <c r="J132" s="4"/>
    </row>
    <row r="133" spans="1:10">
      <c r="A133" s="6" t="s">
        <v>156</v>
      </c>
      <c r="B133" s="9" t="s">
        <v>29</v>
      </c>
      <c r="C133" s="13" t="e">
        <f t="shared" si="25"/>
        <v>#DIV/0!</v>
      </c>
      <c r="D133" s="49" t="e">
        <f t="shared" si="26"/>
        <v>#DIV/0!</v>
      </c>
      <c r="E133" s="49" t="e">
        <f t="shared" si="27"/>
        <v>#DIV/0!</v>
      </c>
      <c r="G133" s="10">
        <f t="shared" si="24"/>
        <v>0</v>
      </c>
      <c r="H133" s="44">
        <f>SUMPRODUCT((データ入力!$D$2:$D$1700=1)*(データ入力!$K$2:$K$1700&gt;=2)*(データ入力!N$2:N$1700=6))</f>
        <v>0</v>
      </c>
      <c r="I133" s="44">
        <f>SUMPRODUCT((データ入力!$D$2:$D$1700=2)*(データ入力!$K$2:$K$1700&gt;=2)*(データ入力!N$2:N$1700=6))</f>
        <v>0</v>
      </c>
      <c r="J133" s="4"/>
    </row>
    <row r="134" spans="1:10">
      <c r="A134" s="6"/>
      <c r="B134" s="9" t="s">
        <v>16</v>
      </c>
      <c r="C134" s="13" t="e">
        <f t="shared" si="25"/>
        <v>#DIV/0!</v>
      </c>
      <c r="D134" s="49" t="e">
        <f t="shared" si="26"/>
        <v>#DIV/0!</v>
      </c>
      <c r="E134" s="49" t="e">
        <f t="shared" si="27"/>
        <v>#DIV/0!</v>
      </c>
      <c r="G134" s="10">
        <f>SUM(H134:I134)</f>
        <v>0</v>
      </c>
      <c r="H134" s="10">
        <f>SUM(H66:H68)-SUM(H128:H133)</f>
        <v>0</v>
      </c>
      <c r="I134" s="10">
        <f>SUM(I66:I68)-SUM(I128:I133)</f>
        <v>0</v>
      </c>
      <c r="J134" s="4"/>
    </row>
    <row r="135" spans="1:10">
      <c r="G135" s="12"/>
      <c r="H135" s="12"/>
      <c r="I135" s="12"/>
      <c r="J135" s="4"/>
    </row>
    <row r="136" spans="1:10">
      <c r="A136" s="5" t="s">
        <v>36</v>
      </c>
      <c r="B136" s="32" t="s">
        <v>96</v>
      </c>
      <c r="G136" s="12"/>
      <c r="H136" s="12"/>
      <c r="I136" s="12"/>
      <c r="J136" s="4"/>
    </row>
    <row r="137" spans="1:10">
      <c r="B137" s="9"/>
      <c r="C137" s="66" t="s">
        <v>14</v>
      </c>
      <c r="D137" s="66" t="s">
        <v>12</v>
      </c>
      <c r="E137" s="66" t="s">
        <v>13</v>
      </c>
      <c r="G137" s="66" t="s">
        <v>51</v>
      </c>
      <c r="H137" s="66" t="s">
        <v>12</v>
      </c>
      <c r="I137" s="66" t="s">
        <v>13</v>
      </c>
      <c r="J137" s="4"/>
    </row>
    <row r="138" spans="1:10">
      <c r="A138" s="6" t="s">
        <v>54</v>
      </c>
      <c r="B138" s="9" t="s">
        <v>34</v>
      </c>
      <c r="C138" s="13" t="e">
        <f t="shared" ref="C138:E142" si="28">G138/G$4</f>
        <v>#DIV/0!</v>
      </c>
      <c r="D138" s="13" t="e">
        <f t="shared" si="28"/>
        <v>#DIV/0!</v>
      </c>
      <c r="E138" s="13" t="e">
        <f t="shared" si="28"/>
        <v>#DIV/0!</v>
      </c>
      <c r="G138" s="10">
        <f>SUM(H138:I138)</f>
        <v>0</v>
      </c>
      <c r="H138" s="44">
        <f>SUMPRODUCT((データ入力!$D$2:$D$1700=1)*(データ入力!O$2:O$1700=1))</f>
        <v>0</v>
      </c>
      <c r="I138" s="44">
        <f>SUMPRODUCT((データ入力!$D$2:$D$1700=2)*(データ入力!O$2:O$1700=1))</f>
        <v>0</v>
      </c>
      <c r="J138" s="4"/>
    </row>
    <row r="139" spans="1:10">
      <c r="A139" s="6" t="s">
        <v>15</v>
      </c>
      <c r="B139" s="9" t="s">
        <v>6</v>
      </c>
      <c r="C139" s="13" t="e">
        <f t="shared" si="28"/>
        <v>#DIV/0!</v>
      </c>
      <c r="D139" s="13" t="e">
        <f t="shared" si="28"/>
        <v>#DIV/0!</v>
      </c>
      <c r="E139" s="13" t="e">
        <f t="shared" si="28"/>
        <v>#DIV/0!</v>
      </c>
      <c r="G139" s="10">
        <f>SUM(H139:I139)</f>
        <v>0</v>
      </c>
      <c r="H139" s="44">
        <f>SUMPRODUCT((データ入力!$D$2:$D$1700=1)*(データ入力!O$2:O$1700=2))</f>
        <v>0</v>
      </c>
      <c r="I139" s="44">
        <f>SUMPRODUCT((データ入力!$D$2:$D$1700=2)*(データ入力!O$2:O$1700=2))</f>
        <v>0</v>
      </c>
      <c r="J139" s="4"/>
    </row>
    <row r="140" spans="1:10">
      <c r="A140" s="6" t="s">
        <v>153</v>
      </c>
      <c r="B140" s="9" t="s">
        <v>35</v>
      </c>
      <c r="C140" s="13" t="e">
        <f t="shared" si="28"/>
        <v>#DIV/0!</v>
      </c>
      <c r="D140" s="13" t="e">
        <f t="shared" si="28"/>
        <v>#DIV/0!</v>
      </c>
      <c r="E140" s="13" t="e">
        <f t="shared" si="28"/>
        <v>#DIV/0!</v>
      </c>
      <c r="G140" s="10">
        <f>SUM(H140:I140)</f>
        <v>0</v>
      </c>
      <c r="H140" s="44">
        <f>SUMPRODUCT((データ入力!$D$2:$D$1700=1)*(データ入力!O$2:O$1700=3))</f>
        <v>0</v>
      </c>
      <c r="I140" s="44">
        <f>SUMPRODUCT((データ入力!$D$2:$D$1700=2)*(データ入力!O$2:O$1700=3))</f>
        <v>0</v>
      </c>
      <c r="J140" s="4"/>
    </row>
    <row r="141" spans="1:10">
      <c r="A141" s="6" t="s">
        <v>154</v>
      </c>
      <c r="B141" s="9" t="s">
        <v>7</v>
      </c>
      <c r="C141" s="13" t="e">
        <f t="shared" si="28"/>
        <v>#DIV/0!</v>
      </c>
      <c r="D141" s="13" t="e">
        <f t="shared" si="28"/>
        <v>#DIV/0!</v>
      </c>
      <c r="E141" s="13" t="e">
        <f t="shared" si="28"/>
        <v>#DIV/0!</v>
      </c>
      <c r="G141" s="10">
        <f>SUM(H141:I141)</f>
        <v>0</v>
      </c>
      <c r="H141" s="44">
        <f>SUMPRODUCT((データ入力!$D$2:$D$1700=1)*(データ入力!O$2:O$1700=4))</f>
        <v>0</v>
      </c>
      <c r="I141" s="44">
        <f>SUMPRODUCT((データ入力!$D$2:$D$1700=2)*(データ入力!O$2:O$1700=4))</f>
        <v>0</v>
      </c>
      <c r="J141" s="4"/>
    </row>
    <row r="142" spans="1:10">
      <c r="B142" s="9" t="s">
        <v>16</v>
      </c>
      <c r="C142" s="13" t="e">
        <f t="shared" si="28"/>
        <v>#DIV/0!</v>
      </c>
      <c r="D142" s="13" t="e">
        <f t="shared" si="28"/>
        <v>#DIV/0!</v>
      </c>
      <c r="E142" s="13" t="e">
        <f t="shared" si="28"/>
        <v>#DIV/0!</v>
      </c>
      <c r="G142" s="10">
        <f>SUM(H142:I142)</f>
        <v>0</v>
      </c>
      <c r="H142" s="10">
        <f>H4-SUM(H138:H141)</f>
        <v>0</v>
      </c>
      <c r="I142" s="10">
        <f>I4-SUM(I138:I141)</f>
        <v>0</v>
      </c>
      <c r="J142" s="4"/>
    </row>
    <row r="143" spans="1:10">
      <c r="C143" s="34"/>
      <c r="D143" s="34"/>
      <c r="E143" s="34"/>
      <c r="G143" s="12"/>
      <c r="H143" s="12"/>
      <c r="I143" s="12"/>
      <c r="J143" s="4"/>
    </row>
    <row r="144" spans="1:10">
      <c r="C144" s="34"/>
      <c r="D144" s="34"/>
      <c r="E144" s="34"/>
      <c r="G144" s="12"/>
      <c r="H144" s="12"/>
      <c r="I144" s="12"/>
      <c r="J144" s="4"/>
    </row>
    <row r="147" spans="1:11">
      <c r="A147" s="5" t="s">
        <v>37</v>
      </c>
      <c r="B147" s="35" t="s">
        <v>97</v>
      </c>
      <c r="G147" s="12"/>
      <c r="H147" s="12"/>
      <c r="I147" s="12"/>
      <c r="J147" s="4"/>
      <c r="K147" s="48" t="s">
        <v>189</v>
      </c>
    </row>
    <row r="148" spans="1:11">
      <c r="B148" s="9"/>
      <c r="C148" s="66" t="s">
        <v>14</v>
      </c>
      <c r="D148" s="66" t="s">
        <v>12</v>
      </c>
      <c r="E148" s="66" t="s">
        <v>13</v>
      </c>
      <c r="G148" s="66" t="s">
        <v>51</v>
      </c>
      <c r="H148" s="66" t="s">
        <v>12</v>
      </c>
      <c r="I148" s="66" t="s">
        <v>13</v>
      </c>
      <c r="J148" s="4"/>
    </row>
    <row r="149" spans="1:11">
      <c r="A149" s="6" t="s">
        <v>54</v>
      </c>
      <c r="B149" s="9" t="s">
        <v>34</v>
      </c>
      <c r="C149" s="13" t="e">
        <f t="shared" ref="C149:E153" si="29">G149/G$4</f>
        <v>#DIV/0!</v>
      </c>
      <c r="D149" s="13" t="e">
        <f t="shared" si="29"/>
        <v>#DIV/0!</v>
      </c>
      <c r="E149" s="13" t="e">
        <f t="shared" si="29"/>
        <v>#DIV/0!</v>
      </c>
      <c r="G149" s="10">
        <f>SUM(H149:I149)</f>
        <v>0</v>
      </c>
      <c r="H149" s="44">
        <f>SUMPRODUCT((データ入力!$D$2:$D$1700=1)*(データ入力!P$2:P$1700=1))</f>
        <v>0</v>
      </c>
      <c r="I149" s="44">
        <f>SUMPRODUCT((データ入力!$D$2:$D$1700=2)*(データ入力!P$2:P$1700=1))</f>
        <v>0</v>
      </c>
    </row>
    <row r="150" spans="1:11">
      <c r="A150" s="6" t="s">
        <v>15</v>
      </c>
      <c r="B150" s="9" t="s">
        <v>6</v>
      </c>
      <c r="C150" s="13" t="e">
        <f t="shared" si="29"/>
        <v>#DIV/0!</v>
      </c>
      <c r="D150" s="13" t="e">
        <f t="shared" si="29"/>
        <v>#DIV/0!</v>
      </c>
      <c r="E150" s="13" t="e">
        <f t="shared" si="29"/>
        <v>#DIV/0!</v>
      </c>
      <c r="G150" s="10">
        <f>SUM(H150:I150)</f>
        <v>0</v>
      </c>
      <c r="H150" s="44">
        <f>SUMPRODUCT((データ入力!$D$2:$D$1700=1)*(データ入力!P$2:P$1700=2))</f>
        <v>0</v>
      </c>
      <c r="I150" s="44">
        <f>SUMPRODUCT((データ入力!$D$2:$D$1700=2)*(データ入力!P$2:P$1700=2))</f>
        <v>0</v>
      </c>
    </row>
    <row r="151" spans="1:11">
      <c r="A151" s="6" t="s">
        <v>153</v>
      </c>
      <c r="B151" s="9" t="s">
        <v>35</v>
      </c>
      <c r="C151" s="13" t="e">
        <f t="shared" si="29"/>
        <v>#DIV/0!</v>
      </c>
      <c r="D151" s="13" t="e">
        <f t="shared" si="29"/>
        <v>#DIV/0!</v>
      </c>
      <c r="E151" s="13" t="e">
        <f t="shared" si="29"/>
        <v>#DIV/0!</v>
      </c>
      <c r="G151" s="10">
        <f>SUM(H151:I151)</f>
        <v>0</v>
      </c>
      <c r="H151" s="44">
        <f>SUMPRODUCT((データ入力!$D$2:$D$1700=1)*(データ入力!P$2:P$1700=3))</f>
        <v>0</v>
      </c>
      <c r="I151" s="44">
        <f>SUMPRODUCT((データ入力!$D$2:$D$1700=2)*(データ入力!P$2:P$1700=3))</f>
        <v>0</v>
      </c>
    </row>
    <row r="152" spans="1:11">
      <c r="A152" s="6" t="s">
        <v>154</v>
      </c>
      <c r="B152" s="9" t="s">
        <v>7</v>
      </c>
      <c r="C152" s="13" t="e">
        <f t="shared" si="29"/>
        <v>#DIV/0!</v>
      </c>
      <c r="D152" s="13" t="e">
        <f t="shared" si="29"/>
        <v>#DIV/0!</v>
      </c>
      <c r="E152" s="13" t="e">
        <f t="shared" si="29"/>
        <v>#DIV/0!</v>
      </c>
      <c r="G152" s="10">
        <f>SUM(H152:I152)</f>
        <v>0</v>
      </c>
      <c r="H152" s="44">
        <f>SUMPRODUCT((データ入力!$D$2:$D$1700=1)*(データ入力!P$2:P$1700=4))</f>
        <v>0</v>
      </c>
      <c r="I152" s="44">
        <f>SUMPRODUCT((データ入力!$D$2:$D$1700=2)*(データ入力!P$2:P$1700=4))</f>
        <v>0</v>
      </c>
    </row>
    <row r="153" spans="1:11">
      <c r="B153" s="9" t="s">
        <v>16</v>
      </c>
      <c r="C153" s="13" t="e">
        <f t="shared" si="29"/>
        <v>#DIV/0!</v>
      </c>
      <c r="D153" s="13" t="e">
        <f t="shared" si="29"/>
        <v>#DIV/0!</v>
      </c>
      <c r="E153" s="13" t="e">
        <f t="shared" si="29"/>
        <v>#DIV/0!</v>
      </c>
      <c r="G153" s="10">
        <f>SUM(H153:I153)</f>
        <v>0</v>
      </c>
      <c r="H153" s="10">
        <f>H4-SUM(H149:H152)</f>
        <v>0</v>
      </c>
      <c r="I153" s="10">
        <f>I4-SUM(I149:I152)</f>
        <v>0</v>
      </c>
    </row>
    <row r="162" spans="1:16">
      <c r="C162" s="34"/>
      <c r="D162" s="34"/>
      <c r="E162" s="34"/>
      <c r="G162" s="12"/>
      <c r="H162" s="12"/>
      <c r="I162" s="12"/>
    </row>
    <row r="168" spans="1:16">
      <c r="A168" s="5" t="s">
        <v>38</v>
      </c>
      <c r="B168" s="35" t="s">
        <v>102</v>
      </c>
      <c r="G168" s="12"/>
      <c r="H168" s="12"/>
      <c r="I168" s="12"/>
      <c r="K168" s="48" t="s">
        <v>194</v>
      </c>
      <c r="P168" s="48" t="s">
        <v>194</v>
      </c>
    </row>
    <row r="169" spans="1:16">
      <c r="B169" s="9"/>
      <c r="C169" s="66" t="s">
        <v>14</v>
      </c>
      <c r="D169" s="66" t="s">
        <v>12</v>
      </c>
      <c r="E169" s="66" t="s">
        <v>13</v>
      </c>
      <c r="G169" s="66" t="s">
        <v>51</v>
      </c>
      <c r="H169" s="66" t="s">
        <v>12</v>
      </c>
      <c r="I169" s="66" t="s">
        <v>13</v>
      </c>
      <c r="K169" s="46" t="s">
        <v>192</v>
      </c>
      <c r="P169" s="46" t="s">
        <v>193</v>
      </c>
    </row>
    <row r="170" spans="1:16">
      <c r="A170" s="6" t="s">
        <v>54</v>
      </c>
      <c r="B170" s="9" t="s">
        <v>98</v>
      </c>
      <c r="C170" s="13" t="e">
        <f t="shared" ref="C170:E175" si="30">G170/G$4</f>
        <v>#DIV/0!</v>
      </c>
      <c r="D170" s="13" t="e">
        <f t="shared" si="30"/>
        <v>#DIV/0!</v>
      </c>
      <c r="E170" s="13" t="e">
        <f t="shared" si="30"/>
        <v>#DIV/0!</v>
      </c>
      <c r="G170" s="10">
        <f t="shared" ref="G170:G175" si="31">SUM(H170:I170)</f>
        <v>0</v>
      </c>
      <c r="H170" s="44">
        <f>SUMPRODUCT((データ入力!$D$2:$D$1700=1)*(データ入力!Q$2:Q$1700=1))</f>
        <v>0</v>
      </c>
      <c r="I170" s="44">
        <f>SUMPRODUCT((データ入力!$D$2:$D$1700=2)*(データ入力!Q$2:Q$1700=1))</f>
        <v>0</v>
      </c>
    </row>
    <row r="171" spans="1:16">
      <c r="A171" s="6" t="s">
        <v>15</v>
      </c>
      <c r="B171" s="9" t="s">
        <v>99</v>
      </c>
      <c r="C171" s="13" t="e">
        <f t="shared" si="30"/>
        <v>#DIV/0!</v>
      </c>
      <c r="D171" s="13" t="e">
        <f t="shared" si="30"/>
        <v>#DIV/0!</v>
      </c>
      <c r="E171" s="13" t="e">
        <f t="shared" si="30"/>
        <v>#DIV/0!</v>
      </c>
      <c r="G171" s="10">
        <f t="shared" si="31"/>
        <v>0</v>
      </c>
      <c r="H171" s="44">
        <f>SUMPRODUCT((データ入力!$D$2:$D$1700=1)*(データ入力!Q$2:Q$1700=2))</f>
        <v>0</v>
      </c>
      <c r="I171" s="44">
        <f>SUMPRODUCT((データ入力!$D$2:$D$1700=2)*(データ入力!Q$2:Q$1700=2))</f>
        <v>0</v>
      </c>
    </row>
    <row r="172" spans="1:16">
      <c r="A172" s="6" t="s">
        <v>153</v>
      </c>
      <c r="B172" s="9" t="s">
        <v>100</v>
      </c>
      <c r="C172" s="13" t="e">
        <f t="shared" si="30"/>
        <v>#DIV/0!</v>
      </c>
      <c r="D172" s="13" t="e">
        <f t="shared" si="30"/>
        <v>#DIV/0!</v>
      </c>
      <c r="E172" s="13" t="e">
        <f t="shared" si="30"/>
        <v>#DIV/0!</v>
      </c>
      <c r="G172" s="10">
        <f t="shared" si="31"/>
        <v>0</v>
      </c>
      <c r="H172" s="44">
        <f>SUMPRODUCT((データ入力!$D$2:$D$1700=1)*(データ入力!Q$2:Q$1700=3))</f>
        <v>0</v>
      </c>
      <c r="I172" s="44">
        <f>SUMPRODUCT((データ入力!$D$2:$D$1700=2)*(データ入力!Q$2:Q$1700=3))</f>
        <v>0</v>
      </c>
    </row>
    <row r="173" spans="1:16">
      <c r="A173" s="6" t="s">
        <v>154</v>
      </c>
      <c r="B173" s="9" t="s">
        <v>101</v>
      </c>
      <c r="C173" s="13" t="e">
        <f t="shared" si="30"/>
        <v>#DIV/0!</v>
      </c>
      <c r="D173" s="13" t="e">
        <f t="shared" si="30"/>
        <v>#DIV/0!</v>
      </c>
      <c r="E173" s="13" t="e">
        <f t="shared" si="30"/>
        <v>#DIV/0!</v>
      </c>
      <c r="G173" s="10">
        <f t="shared" si="31"/>
        <v>0</v>
      </c>
      <c r="H173" s="44">
        <f>SUMPRODUCT((データ入力!$D$2:$D$1700=1)*(データ入力!Q$2:Q$1700=4))</f>
        <v>0</v>
      </c>
      <c r="I173" s="44">
        <f>SUMPRODUCT((データ入力!$D$2:$D$1700=2)*(データ入力!Q$2:Q$1700=4))</f>
        <v>0</v>
      </c>
    </row>
    <row r="174" spans="1:16">
      <c r="A174" s="6" t="s">
        <v>155</v>
      </c>
      <c r="B174" s="9" t="s">
        <v>8</v>
      </c>
      <c r="C174" s="13" t="e">
        <f t="shared" si="30"/>
        <v>#DIV/0!</v>
      </c>
      <c r="D174" s="13" t="e">
        <f t="shared" si="30"/>
        <v>#DIV/0!</v>
      </c>
      <c r="E174" s="13" t="e">
        <f t="shared" si="30"/>
        <v>#DIV/0!</v>
      </c>
      <c r="G174" s="10">
        <f t="shared" si="31"/>
        <v>0</v>
      </c>
      <c r="H174" s="44">
        <f>SUMPRODUCT((データ入力!$D$2:$D$1700=1)*(データ入力!Q$2:Q$1700=5))</f>
        <v>0</v>
      </c>
      <c r="I174" s="44">
        <f>SUMPRODUCT((データ入力!$D$2:$D$1700=2)*(データ入力!Q$2:Q$1700=5))</f>
        <v>0</v>
      </c>
    </row>
    <row r="175" spans="1:16">
      <c r="B175" s="9" t="s">
        <v>16</v>
      </c>
      <c r="C175" s="13" t="e">
        <f t="shared" si="30"/>
        <v>#DIV/0!</v>
      </c>
      <c r="D175" s="13" t="e">
        <f t="shared" si="30"/>
        <v>#DIV/0!</v>
      </c>
      <c r="E175" s="13" t="e">
        <f t="shared" si="30"/>
        <v>#DIV/0!</v>
      </c>
      <c r="G175" s="10">
        <f t="shared" si="31"/>
        <v>0</v>
      </c>
      <c r="H175" s="10">
        <f>H4-SUM(H170:H174)</f>
        <v>0</v>
      </c>
      <c r="I175" s="10">
        <f>I4-SUM(I170:I174)</f>
        <v>0</v>
      </c>
    </row>
    <row r="176" spans="1:16">
      <c r="G176" s="12"/>
      <c r="H176" s="12"/>
      <c r="I176" s="12"/>
    </row>
    <row r="177" spans="1:20">
      <c r="G177" s="12"/>
      <c r="H177" s="12"/>
      <c r="I177" s="12"/>
    </row>
    <row r="178" spans="1:20">
      <c r="A178" s="5" t="s">
        <v>38</v>
      </c>
      <c r="B178" s="35" t="s">
        <v>103</v>
      </c>
      <c r="G178" s="12"/>
      <c r="H178" s="12"/>
      <c r="I178" s="12"/>
    </row>
    <row r="179" spans="1:20" s="7" customFormat="1">
      <c r="A179" s="5"/>
      <c r="B179" s="9"/>
      <c r="C179" s="66" t="s">
        <v>14</v>
      </c>
      <c r="D179" s="66" t="s">
        <v>12</v>
      </c>
      <c r="E179" s="66" t="s">
        <v>13</v>
      </c>
      <c r="F179" s="14"/>
      <c r="G179" s="66" t="s">
        <v>51</v>
      </c>
      <c r="H179" s="66" t="s">
        <v>12</v>
      </c>
      <c r="I179" s="66" t="s">
        <v>13</v>
      </c>
      <c r="J179" s="5"/>
      <c r="K179" s="4"/>
      <c r="L179" s="4"/>
      <c r="M179" s="4"/>
      <c r="N179" s="4"/>
      <c r="O179" s="4"/>
      <c r="P179" s="4"/>
      <c r="Q179" s="4"/>
      <c r="R179" s="4"/>
      <c r="S179" s="4"/>
      <c r="T179" s="4"/>
    </row>
    <row r="180" spans="1:20" s="7" customFormat="1">
      <c r="A180" s="6" t="s">
        <v>54</v>
      </c>
      <c r="B180" s="9" t="s">
        <v>98</v>
      </c>
      <c r="C180" s="13" t="e">
        <f t="shared" ref="C180:E185" si="32">G180/G$4</f>
        <v>#DIV/0!</v>
      </c>
      <c r="D180" s="13" t="e">
        <f t="shared" si="32"/>
        <v>#DIV/0!</v>
      </c>
      <c r="E180" s="13" t="e">
        <f t="shared" si="32"/>
        <v>#DIV/0!</v>
      </c>
      <c r="F180" s="14"/>
      <c r="G180" s="10">
        <f>SUM(H180:I180)</f>
        <v>0</v>
      </c>
      <c r="H180" s="44">
        <f>SUMPRODUCT((データ入力!$D$2:$D$1700=1)*(データ入力!R$2:R$1700=1))</f>
        <v>0</v>
      </c>
      <c r="I180" s="44">
        <f>SUMPRODUCT((データ入力!$D$2:$D$1700=2)*(データ入力!R$2:R$1700=1))</f>
        <v>0</v>
      </c>
      <c r="J180" s="5"/>
      <c r="K180" s="4"/>
      <c r="L180" s="4"/>
      <c r="M180" s="4"/>
      <c r="N180" s="4"/>
      <c r="O180" s="4"/>
      <c r="P180" s="4"/>
      <c r="Q180" s="4"/>
      <c r="R180" s="4"/>
      <c r="S180" s="4"/>
      <c r="T180" s="4"/>
    </row>
    <row r="181" spans="1:20" s="7" customFormat="1">
      <c r="A181" s="6" t="s">
        <v>15</v>
      </c>
      <c r="B181" s="9" t="s">
        <v>99</v>
      </c>
      <c r="C181" s="13" t="e">
        <f t="shared" si="32"/>
        <v>#DIV/0!</v>
      </c>
      <c r="D181" s="13" t="e">
        <f t="shared" si="32"/>
        <v>#DIV/0!</v>
      </c>
      <c r="E181" s="13" t="e">
        <f t="shared" si="32"/>
        <v>#DIV/0!</v>
      </c>
      <c r="F181" s="14"/>
      <c r="G181" s="10">
        <f t="shared" ref="G181:G184" si="33">SUM(H181:I181)</f>
        <v>0</v>
      </c>
      <c r="H181" s="44">
        <f>SUMPRODUCT((データ入力!$D$2:$D$1700=1)*(データ入力!R$2:R$1700=2))</f>
        <v>0</v>
      </c>
      <c r="I181" s="44">
        <f>SUMPRODUCT((データ入力!$D$2:$D$1700=2)*(データ入力!R$2:R$1700=2))</f>
        <v>0</v>
      </c>
      <c r="J181" s="5"/>
      <c r="K181" s="4"/>
      <c r="L181" s="4"/>
      <c r="M181" s="4"/>
      <c r="N181" s="4"/>
      <c r="O181" s="4"/>
      <c r="P181" s="4"/>
      <c r="Q181" s="4"/>
      <c r="R181" s="4"/>
      <c r="S181" s="4"/>
      <c r="T181" s="4"/>
    </row>
    <row r="182" spans="1:20" s="7" customFormat="1">
      <c r="A182" s="6" t="s">
        <v>153</v>
      </c>
      <c r="B182" s="9" t="s">
        <v>100</v>
      </c>
      <c r="C182" s="13" t="e">
        <f t="shared" si="32"/>
        <v>#DIV/0!</v>
      </c>
      <c r="D182" s="13" t="e">
        <f t="shared" si="32"/>
        <v>#DIV/0!</v>
      </c>
      <c r="E182" s="13" t="e">
        <f t="shared" si="32"/>
        <v>#DIV/0!</v>
      </c>
      <c r="F182" s="14"/>
      <c r="G182" s="10">
        <f t="shared" si="33"/>
        <v>0</v>
      </c>
      <c r="H182" s="44">
        <f>SUMPRODUCT((データ入力!$D$2:$D$1700=1)*(データ入力!R$2:R$1700=3))</f>
        <v>0</v>
      </c>
      <c r="I182" s="44">
        <f>SUMPRODUCT((データ入力!$D$2:$D$1700=2)*(データ入力!R$2:R$1700=3))</f>
        <v>0</v>
      </c>
      <c r="J182" s="5"/>
      <c r="K182" s="4"/>
      <c r="L182" s="4"/>
      <c r="M182" s="4"/>
      <c r="N182" s="4"/>
      <c r="O182" s="4"/>
      <c r="P182" s="4"/>
      <c r="Q182" s="4"/>
      <c r="R182" s="4"/>
      <c r="S182" s="4"/>
      <c r="T182" s="4"/>
    </row>
    <row r="183" spans="1:20" s="7" customFormat="1">
      <c r="A183" s="6" t="s">
        <v>154</v>
      </c>
      <c r="B183" s="9" t="s">
        <v>101</v>
      </c>
      <c r="C183" s="13" t="e">
        <f t="shared" si="32"/>
        <v>#DIV/0!</v>
      </c>
      <c r="D183" s="13" t="e">
        <f t="shared" si="32"/>
        <v>#DIV/0!</v>
      </c>
      <c r="E183" s="13" t="e">
        <f t="shared" si="32"/>
        <v>#DIV/0!</v>
      </c>
      <c r="F183" s="14"/>
      <c r="G183" s="10">
        <f t="shared" si="33"/>
        <v>0</v>
      </c>
      <c r="H183" s="44">
        <f>SUMPRODUCT((データ入力!$D$2:$D$1700=1)*(データ入力!R$2:R$1700=4))</f>
        <v>0</v>
      </c>
      <c r="I183" s="44">
        <f>SUMPRODUCT((データ入力!$D$2:$D$1700=2)*(データ入力!R$2:R$1700=4))</f>
        <v>0</v>
      </c>
      <c r="J183" s="5"/>
      <c r="K183" s="4"/>
      <c r="L183" s="4"/>
      <c r="M183" s="4"/>
      <c r="N183" s="4"/>
      <c r="O183" s="4"/>
      <c r="P183" s="4"/>
      <c r="Q183" s="4"/>
      <c r="R183" s="4"/>
      <c r="S183" s="4"/>
      <c r="T183" s="4"/>
    </row>
    <row r="184" spans="1:20" s="7" customFormat="1">
      <c r="A184" s="6" t="s">
        <v>155</v>
      </c>
      <c r="B184" s="9" t="s">
        <v>8</v>
      </c>
      <c r="C184" s="13" t="e">
        <f t="shared" si="32"/>
        <v>#DIV/0!</v>
      </c>
      <c r="D184" s="13" t="e">
        <f t="shared" si="32"/>
        <v>#DIV/0!</v>
      </c>
      <c r="E184" s="13" t="e">
        <f t="shared" si="32"/>
        <v>#DIV/0!</v>
      </c>
      <c r="F184" s="14"/>
      <c r="G184" s="10">
        <f t="shared" si="33"/>
        <v>0</v>
      </c>
      <c r="H184" s="44">
        <f>SUMPRODUCT((データ入力!$D$2:$D$1700=1)*(データ入力!R$2:R$1700=5))</f>
        <v>0</v>
      </c>
      <c r="I184" s="44">
        <f>SUMPRODUCT((データ入力!$D$2:$D$1700=2)*(データ入力!R$2:R$1700=5))</f>
        <v>0</v>
      </c>
      <c r="J184" s="6"/>
      <c r="K184" s="4"/>
      <c r="L184" s="4"/>
      <c r="M184" s="4"/>
      <c r="N184" s="4"/>
      <c r="O184" s="4"/>
      <c r="P184" s="4"/>
      <c r="Q184" s="4"/>
      <c r="R184" s="4"/>
      <c r="S184" s="4"/>
      <c r="T184" s="4"/>
    </row>
    <row r="185" spans="1:20" s="7" customFormat="1">
      <c r="A185" s="5"/>
      <c r="B185" s="9" t="s">
        <v>16</v>
      </c>
      <c r="C185" s="13" t="e">
        <f t="shared" si="32"/>
        <v>#DIV/0!</v>
      </c>
      <c r="D185" s="13" t="e">
        <f t="shared" si="32"/>
        <v>#DIV/0!</v>
      </c>
      <c r="E185" s="13" t="e">
        <f t="shared" si="32"/>
        <v>#DIV/0!</v>
      </c>
      <c r="F185" s="14"/>
      <c r="G185" s="10">
        <f>SUM(H185:I185)</f>
        <v>0</v>
      </c>
      <c r="H185" s="10">
        <f>H4-SUM(H180:H184)</f>
        <v>0</v>
      </c>
      <c r="I185" s="10">
        <f>I4-SUM(I180:I184)</f>
        <v>0</v>
      </c>
      <c r="J185" s="6"/>
      <c r="K185" s="4"/>
      <c r="L185" s="4"/>
      <c r="M185" s="4"/>
      <c r="N185" s="4"/>
      <c r="O185" s="4"/>
      <c r="P185" s="4"/>
      <c r="Q185" s="4"/>
      <c r="R185" s="4"/>
      <c r="S185" s="4"/>
      <c r="T185" s="4"/>
    </row>
    <row r="186" spans="1:20" s="7" customFormat="1">
      <c r="J186" s="6"/>
      <c r="K186" s="4"/>
      <c r="L186" s="4"/>
      <c r="M186" s="4"/>
      <c r="N186" s="4"/>
      <c r="O186" s="4"/>
      <c r="P186" s="4"/>
      <c r="Q186" s="4"/>
      <c r="R186" s="4"/>
      <c r="S186" s="4"/>
      <c r="T186" s="4"/>
    </row>
    <row r="187" spans="1:20" s="7" customFormat="1">
      <c r="A187" s="5"/>
      <c r="B187" s="5"/>
      <c r="C187" s="14"/>
      <c r="D187" s="14"/>
      <c r="E187" s="14"/>
      <c r="F187" s="14"/>
      <c r="G187" s="12"/>
      <c r="H187" s="12"/>
      <c r="I187" s="12"/>
      <c r="J187" s="5"/>
      <c r="K187" s="4"/>
      <c r="L187" s="4"/>
      <c r="M187" s="4"/>
      <c r="N187" s="4"/>
      <c r="O187" s="4"/>
      <c r="P187" s="4"/>
      <c r="Q187" s="4"/>
      <c r="R187" s="4"/>
      <c r="S187" s="4"/>
      <c r="T187" s="4"/>
    </row>
    <row r="188" spans="1:20" s="7" customFormat="1">
      <c r="A188" s="5"/>
      <c r="B188" s="5"/>
      <c r="C188" s="14"/>
      <c r="D188" s="14"/>
      <c r="E188" s="14"/>
      <c r="F188" s="14"/>
      <c r="G188" s="12"/>
      <c r="H188" s="12"/>
      <c r="I188" s="12"/>
      <c r="J188" s="5"/>
      <c r="K188" s="4"/>
      <c r="L188" s="4"/>
      <c r="M188" s="4"/>
      <c r="N188" s="4"/>
      <c r="O188" s="4"/>
      <c r="P188" s="4"/>
      <c r="Q188" s="4"/>
      <c r="R188" s="4"/>
      <c r="S188" s="4"/>
      <c r="T188" s="4"/>
    </row>
    <row r="189" spans="1:20">
      <c r="A189" s="5" t="s">
        <v>39</v>
      </c>
      <c r="B189" s="35" t="s">
        <v>110</v>
      </c>
      <c r="G189" s="12"/>
      <c r="H189" s="12"/>
      <c r="I189" s="12"/>
      <c r="K189" s="48" t="s">
        <v>195</v>
      </c>
      <c r="P189" s="48" t="s">
        <v>197</v>
      </c>
    </row>
    <row r="190" spans="1:20">
      <c r="B190" s="9"/>
      <c r="C190" s="66" t="s">
        <v>14</v>
      </c>
      <c r="D190" s="66" t="s">
        <v>12</v>
      </c>
      <c r="E190" s="66" t="s">
        <v>13</v>
      </c>
      <c r="G190" s="66" t="s">
        <v>51</v>
      </c>
      <c r="H190" s="66" t="s">
        <v>12</v>
      </c>
      <c r="I190" s="66" t="s">
        <v>13</v>
      </c>
      <c r="K190" s="46" t="s">
        <v>196</v>
      </c>
      <c r="P190" s="46" t="s">
        <v>196</v>
      </c>
    </row>
    <row r="191" spans="1:20">
      <c r="A191" s="6" t="s">
        <v>54</v>
      </c>
      <c r="B191" s="9" t="s">
        <v>105</v>
      </c>
      <c r="C191" s="13" t="e">
        <f t="shared" ref="C191:E196" si="34">G191/G$4</f>
        <v>#DIV/0!</v>
      </c>
      <c r="D191" s="13" t="e">
        <f t="shared" si="34"/>
        <v>#DIV/0!</v>
      </c>
      <c r="E191" s="13" t="e">
        <f t="shared" si="34"/>
        <v>#DIV/0!</v>
      </c>
      <c r="G191" s="10">
        <f>SUM(H191:I191)</f>
        <v>0</v>
      </c>
      <c r="H191" s="44">
        <f>SUMPRODUCT((データ入力!$D$2:$D$1700=1)*(データ入力!S$2:S$1700=1))</f>
        <v>0</v>
      </c>
      <c r="I191" s="44">
        <f>SUMPRODUCT((データ入力!$D$2:$D$1700=2)*(データ入力!S$2:S$1700=1))</f>
        <v>0</v>
      </c>
    </row>
    <row r="192" spans="1:20">
      <c r="A192" s="6" t="s">
        <v>15</v>
      </c>
      <c r="B192" s="9" t="s">
        <v>106</v>
      </c>
      <c r="C192" s="13" t="e">
        <f t="shared" si="34"/>
        <v>#DIV/0!</v>
      </c>
      <c r="D192" s="13" t="e">
        <f t="shared" si="34"/>
        <v>#DIV/0!</v>
      </c>
      <c r="E192" s="13" t="e">
        <f t="shared" si="34"/>
        <v>#DIV/0!</v>
      </c>
      <c r="G192" s="10">
        <f>SUM(H192:I192)</f>
        <v>0</v>
      </c>
      <c r="H192" s="44">
        <f>SUMPRODUCT((データ入力!$D$2:$D$1700=1)*(データ入力!S$2:S$1700=2))</f>
        <v>0</v>
      </c>
      <c r="I192" s="44">
        <f>SUMPRODUCT((データ入力!$D$2:$D$1700=2)*(データ入力!S$2:S$1700=2))</f>
        <v>0</v>
      </c>
    </row>
    <row r="193" spans="1:10">
      <c r="A193" s="6" t="s">
        <v>153</v>
      </c>
      <c r="B193" s="9" t="s">
        <v>107</v>
      </c>
      <c r="C193" s="13" t="e">
        <f t="shared" si="34"/>
        <v>#DIV/0!</v>
      </c>
      <c r="D193" s="13" t="e">
        <f t="shared" si="34"/>
        <v>#DIV/0!</v>
      </c>
      <c r="E193" s="13" t="e">
        <f t="shared" si="34"/>
        <v>#DIV/0!</v>
      </c>
      <c r="G193" s="10">
        <f>SUM(H193:I193)</f>
        <v>0</v>
      </c>
      <c r="H193" s="44">
        <f>SUMPRODUCT((データ入力!$D$2:$D$1700=1)*(データ入力!S$2:S$1700=3))</f>
        <v>0</v>
      </c>
      <c r="I193" s="44">
        <f>SUMPRODUCT((データ入力!$D$2:$D$1700=2)*(データ入力!S$2:S$1700=3))</f>
        <v>0</v>
      </c>
    </row>
    <row r="194" spans="1:10">
      <c r="A194" s="6" t="s">
        <v>168</v>
      </c>
      <c r="B194" s="9" t="s">
        <v>108</v>
      </c>
      <c r="C194" s="13" t="e">
        <f t="shared" si="34"/>
        <v>#DIV/0!</v>
      </c>
      <c r="D194" s="13" t="e">
        <f t="shared" si="34"/>
        <v>#DIV/0!</v>
      </c>
      <c r="E194" s="13" t="e">
        <f t="shared" si="34"/>
        <v>#DIV/0!</v>
      </c>
      <c r="G194" s="10">
        <f>SUM(H194:I194)</f>
        <v>0</v>
      </c>
      <c r="H194" s="44">
        <f>SUMPRODUCT((データ入力!$D$2:$D$1700=1)*(データ入力!S$2:S$1700=4))</f>
        <v>0</v>
      </c>
      <c r="I194" s="44">
        <f>SUMPRODUCT((データ入力!$D$2:$D$1700=2)*(データ入力!S$2:S$1700=4))</f>
        <v>0</v>
      </c>
    </row>
    <row r="195" spans="1:10">
      <c r="A195" s="6" t="s">
        <v>169</v>
      </c>
      <c r="B195" s="9" t="s">
        <v>109</v>
      </c>
      <c r="C195" s="13" t="e">
        <f t="shared" si="34"/>
        <v>#DIV/0!</v>
      </c>
      <c r="D195" s="13" t="e">
        <f t="shared" si="34"/>
        <v>#DIV/0!</v>
      </c>
      <c r="E195" s="13" t="e">
        <f t="shared" si="34"/>
        <v>#DIV/0!</v>
      </c>
      <c r="G195" s="10">
        <f>SUM(H195:I195)</f>
        <v>0</v>
      </c>
      <c r="H195" s="44">
        <f>SUMPRODUCT((データ入力!$D$2:$D$1700=1)*(データ入力!S$2:S$1700=5))</f>
        <v>0</v>
      </c>
      <c r="I195" s="44">
        <f>SUMPRODUCT((データ入力!$D$2:$D$1700=2)*(データ入力!S$2:S$1700=5))</f>
        <v>0</v>
      </c>
    </row>
    <row r="196" spans="1:10">
      <c r="A196" s="6"/>
      <c r="B196" s="9" t="s">
        <v>16</v>
      </c>
      <c r="C196" s="13" t="e">
        <f t="shared" si="34"/>
        <v>#DIV/0!</v>
      </c>
      <c r="D196" s="13" t="e">
        <f t="shared" si="34"/>
        <v>#DIV/0!</v>
      </c>
      <c r="E196" s="13" t="e">
        <f t="shared" si="34"/>
        <v>#DIV/0!</v>
      </c>
      <c r="G196" s="10">
        <f>G4-SUM(G191:G195)</f>
        <v>0</v>
      </c>
      <c r="H196" s="10">
        <f>H4-SUM(H191:H195)</f>
        <v>0</v>
      </c>
      <c r="I196" s="10">
        <f>I4-SUM(I191:I195)</f>
        <v>0</v>
      </c>
      <c r="J196" s="6"/>
    </row>
    <row r="197" spans="1:10">
      <c r="G197" s="12"/>
      <c r="H197" s="12"/>
      <c r="I197" s="12"/>
    </row>
    <row r="198" spans="1:10">
      <c r="A198" s="5" t="s">
        <v>40</v>
      </c>
      <c r="B198" s="35" t="s">
        <v>104</v>
      </c>
      <c r="G198" s="12"/>
      <c r="H198" s="12"/>
      <c r="I198" s="12"/>
    </row>
    <row r="199" spans="1:10">
      <c r="B199" s="9"/>
      <c r="C199" s="66" t="s">
        <v>14</v>
      </c>
      <c r="D199" s="66" t="s">
        <v>12</v>
      </c>
      <c r="E199" s="66" t="s">
        <v>13</v>
      </c>
      <c r="G199" s="66" t="s">
        <v>51</v>
      </c>
      <c r="H199" s="66" t="s">
        <v>12</v>
      </c>
      <c r="I199" s="66" t="s">
        <v>13</v>
      </c>
    </row>
    <row r="200" spans="1:10">
      <c r="A200" s="6" t="s">
        <v>54</v>
      </c>
      <c r="B200" s="9" t="s">
        <v>105</v>
      </c>
      <c r="C200" s="13" t="e">
        <f t="shared" ref="C200:E205" si="35">G200/G$4</f>
        <v>#DIV/0!</v>
      </c>
      <c r="D200" s="13" t="e">
        <f t="shared" si="35"/>
        <v>#DIV/0!</v>
      </c>
      <c r="E200" s="13" t="e">
        <f t="shared" si="35"/>
        <v>#DIV/0!</v>
      </c>
      <c r="G200" s="10">
        <f t="shared" ref="G200:G205" si="36">SUM(H200:I200)</f>
        <v>0</v>
      </c>
      <c r="H200" s="44">
        <f>SUMPRODUCT((データ入力!$D$2:$D$1700=1)*(データ入力!T$2:T$1700=1))</f>
        <v>0</v>
      </c>
      <c r="I200" s="44">
        <f>SUMPRODUCT((データ入力!$D$2:$D$1700=2)*(データ入力!T$2:T$1700=1))</f>
        <v>0</v>
      </c>
    </row>
    <row r="201" spans="1:10">
      <c r="A201" s="6" t="s">
        <v>15</v>
      </c>
      <c r="B201" s="9" t="s">
        <v>106</v>
      </c>
      <c r="C201" s="13" t="e">
        <f t="shared" si="35"/>
        <v>#DIV/0!</v>
      </c>
      <c r="D201" s="13" t="e">
        <f t="shared" si="35"/>
        <v>#DIV/0!</v>
      </c>
      <c r="E201" s="13" t="e">
        <f t="shared" si="35"/>
        <v>#DIV/0!</v>
      </c>
      <c r="G201" s="10">
        <f t="shared" si="36"/>
        <v>0</v>
      </c>
      <c r="H201" s="44">
        <f>SUMPRODUCT((データ入力!$D$2:$D$1700=1)*(データ入力!T$2:T$1700=2))</f>
        <v>0</v>
      </c>
      <c r="I201" s="44">
        <f>SUMPRODUCT((データ入力!$D$2:$D$1700=2)*(データ入力!T$2:T$1700=2))</f>
        <v>0</v>
      </c>
    </row>
    <row r="202" spans="1:10">
      <c r="A202" s="6" t="s">
        <v>153</v>
      </c>
      <c r="B202" s="9" t="s">
        <v>107</v>
      </c>
      <c r="C202" s="13" t="e">
        <f t="shared" si="35"/>
        <v>#DIV/0!</v>
      </c>
      <c r="D202" s="13" t="e">
        <f t="shared" si="35"/>
        <v>#DIV/0!</v>
      </c>
      <c r="E202" s="13" t="e">
        <f t="shared" si="35"/>
        <v>#DIV/0!</v>
      </c>
      <c r="G202" s="10">
        <f t="shared" si="36"/>
        <v>0</v>
      </c>
      <c r="H202" s="44">
        <f>SUMPRODUCT((データ入力!$D$2:$D$1700=1)*(データ入力!T$2:T$1700=3))</f>
        <v>0</v>
      </c>
      <c r="I202" s="44">
        <f>SUMPRODUCT((データ入力!$D$2:$D$1700=2)*(データ入力!T$2:T$1700=3))</f>
        <v>0</v>
      </c>
      <c r="J202" s="6"/>
    </row>
    <row r="203" spans="1:10">
      <c r="A203" s="6" t="s">
        <v>168</v>
      </c>
      <c r="B203" s="9" t="s">
        <v>108</v>
      </c>
      <c r="C203" s="13" t="e">
        <f t="shared" si="35"/>
        <v>#DIV/0!</v>
      </c>
      <c r="D203" s="13" t="e">
        <f t="shared" si="35"/>
        <v>#DIV/0!</v>
      </c>
      <c r="E203" s="13" t="e">
        <f t="shared" si="35"/>
        <v>#DIV/0!</v>
      </c>
      <c r="G203" s="10">
        <f t="shared" si="36"/>
        <v>0</v>
      </c>
      <c r="H203" s="44">
        <f>SUMPRODUCT((データ入力!$D$2:$D$1700=1)*(データ入力!T$2:T$1700=4))</f>
        <v>0</v>
      </c>
      <c r="I203" s="44">
        <f>SUMPRODUCT((データ入力!$D$2:$D$1700=2)*(データ入力!T$2:T$1700=4))</f>
        <v>0</v>
      </c>
      <c r="J203" s="6"/>
    </row>
    <row r="204" spans="1:10">
      <c r="A204" s="6" t="s">
        <v>169</v>
      </c>
      <c r="B204" s="9" t="s">
        <v>109</v>
      </c>
      <c r="C204" s="13" t="e">
        <f t="shared" si="35"/>
        <v>#DIV/0!</v>
      </c>
      <c r="D204" s="13" t="e">
        <f t="shared" si="35"/>
        <v>#DIV/0!</v>
      </c>
      <c r="E204" s="13" t="e">
        <f t="shared" si="35"/>
        <v>#DIV/0!</v>
      </c>
      <c r="G204" s="10">
        <f t="shared" si="36"/>
        <v>0</v>
      </c>
      <c r="H204" s="44">
        <f>SUMPRODUCT((データ入力!$D$2:$D$1700=1)*(データ入力!T$2:T$1700=5))</f>
        <v>0</v>
      </c>
      <c r="I204" s="44">
        <f>SUMPRODUCT((データ入力!$D$2:$D$1700=2)*(データ入力!T$2:T$1700=5))</f>
        <v>0</v>
      </c>
      <c r="J204" s="6"/>
    </row>
    <row r="205" spans="1:10">
      <c r="A205" s="6"/>
      <c r="B205" s="9" t="s">
        <v>16</v>
      </c>
      <c r="C205" s="13" t="e">
        <f t="shared" si="35"/>
        <v>#DIV/0!</v>
      </c>
      <c r="D205" s="13" t="e">
        <f t="shared" si="35"/>
        <v>#DIV/0!</v>
      </c>
      <c r="E205" s="13" t="e">
        <f t="shared" si="35"/>
        <v>#DIV/0!</v>
      </c>
      <c r="G205" s="10">
        <f t="shared" si="36"/>
        <v>0</v>
      </c>
      <c r="H205" s="10">
        <f>H4-SUM(H200:H204)</f>
        <v>0</v>
      </c>
      <c r="I205" s="10">
        <f>I4-SUM(I200:I204)</f>
        <v>0</v>
      </c>
      <c r="J205" s="6"/>
    </row>
    <row r="206" spans="1:10">
      <c r="A206" s="5" t="s">
        <v>41</v>
      </c>
      <c r="B206" s="35" t="s">
        <v>111</v>
      </c>
      <c r="G206" s="12"/>
      <c r="H206" s="12"/>
      <c r="I206" s="12"/>
    </row>
    <row r="207" spans="1:10">
      <c r="B207" s="9"/>
      <c r="C207" s="66" t="s">
        <v>14</v>
      </c>
      <c r="D207" s="66" t="s">
        <v>12</v>
      </c>
      <c r="E207" s="66" t="s">
        <v>13</v>
      </c>
      <c r="G207" s="66" t="s">
        <v>51</v>
      </c>
      <c r="H207" s="66" t="s">
        <v>12</v>
      </c>
      <c r="I207" s="66" t="s">
        <v>13</v>
      </c>
      <c r="J207" s="6"/>
    </row>
    <row r="208" spans="1:10">
      <c r="A208" s="6" t="s">
        <v>54</v>
      </c>
      <c r="B208" s="37" t="s">
        <v>112</v>
      </c>
      <c r="C208" s="13" t="e">
        <f t="shared" ref="C208:E212" si="37">G208/G$4</f>
        <v>#DIV/0!</v>
      </c>
      <c r="D208" s="13" t="e">
        <f t="shared" si="37"/>
        <v>#DIV/0!</v>
      </c>
      <c r="E208" s="13" t="e">
        <f t="shared" si="37"/>
        <v>#DIV/0!</v>
      </c>
      <c r="G208" s="10">
        <f>SUM(H208:I208)</f>
        <v>0</v>
      </c>
      <c r="H208" s="44">
        <f>SUMPRODUCT((データ入力!$D$2:$D$1700=1)*(データ入力!U$2:U$1700=1))</f>
        <v>0</v>
      </c>
      <c r="I208" s="44">
        <f>SUMPRODUCT((データ入力!$D$2:$D$1700=2)*(データ入力!U$2:U$1700=1))</f>
        <v>0</v>
      </c>
    </row>
    <row r="209" spans="1:20">
      <c r="A209" s="6" t="s">
        <v>15</v>
      </c>
      <c r="B209" s="9" t="s">
        <v>0</v>
      </c>
      <c r="C209" s="13" t="e">
        <f t="shared" si="37"/>
        <v>#DIV/0!</v>
      </c>
      <c r="D209" s="13" t="e">
        <f t="shared" si="37"/>
        <v>#DIV/0!</v>
      </c>
      <c r="E209" s="13" t="e">
        <f t="shared" si="37"/>
        <v>#DIV/0!</v>
      </c>
      <c r="G209" s="10">
        <f>SUM(H209:I209)</f>
        <v>0</v>
      </c>
      <c r="H209" s="44">
        <f>SUMPRODUCT((データ入力!$D$2:$D$1700=1)*(データ入力!U$2:U$1700=2))</f>
        <v>0</v>
      </c>
      <c r="I209" s="44">
        <f>SUMPRODUCT((データ入力!$D$2:$D$1700=2)*(データ入力!U$2:U$1700=2))</f>
        <v>0</v>
      </c>
    </row>
    <row r="210" spans="1:20">
      <c r="A210" s="6" t="s">
        <v>153</v>
      </c>
      <c r="B210" s="9" t="s">
        <v>113</v>
      </c>
      <c r="C210" s="13" t="e">
        <f t="shared" si="37"/>
        <v>#DIV/0!</v>
      </c>
      <c r="D210" s="13" t="e">
        <f t="shared" si="37"/>
        <v>#DIV/0!</v>
      </c>
      <c r="E210" s="13" t="e">
        <f t="shared" si="37"/>
        <v>#DIV/0!</v>
      </c>
      <c r="G210" s="10">
        <f t="shared" ref="G210:G211" si="38">SUM(H210:I210)</f>
        <v>0</v>
      </c>
      <c r="H210" s="44">
        <f>SUMPRODUCT((データ入力!$D$2:$D$1700=1)*(データ入力!U$2:U$1700=3))</f>
        <v>0</v>
      </c>
      <c r="I210" s="44">
        <f>SUMPRODUCT((データ入力!$D$2:$D$1700=2)*(データ入力!U$2:U$1700=3))</f>
        <v>0</v>
      </c>
      <c r="K210" s="48" t="s">
        <v>198</v>
      </c>
      <c r="P210" s="48" t="s">
        <v>200</v>
      </c>
    </row>
    <row r="211" spans="1:20">
      <c r="A211" s="6" t="s">
        <v>168</v>
      </c>
      <c r="B211" s="9" t="s">
        <v>1</v>
      </c>
      <c r="C211" s="13" t="e">
        <f t="shared" si="37"/>
        <v>#DIV/0!</v>
      </c>
      <c r="D211" s="13" t="e">
        <f t="shared" si="37"/>
        <v>#DIV/0!</v>
      </c>
      <c r="E211" s="13" t="e">
        <f t="shared" si="37"/>
        <v>#DIV/0!</v>
      </c>
      <c r="G211" s="10">
        <f t="shared" si="38"/>
        <v>0</v>
      </c>
      <c r="H211" s="44">
        <f>SUMPRODUCT((データ入力!$D$2:$D$1700=1)*(データ入力!U$2:U$1700=4))</f>
        <v>0</v>
      </c>
      <c r="I211" s="44">
        <f>SUMPRODUCT((データ入力!$D$2:$D$1700=2)*(データ入力!U$2:U$1700=4))</f>
        <v>0</v>
      </c>
      <c r="K211" s="46" t="s">
        <v>199</v>
      </c>
      <c r="P211" s="46"/>
    </row>
    <row r="212" spans="1:20">
      <c r="A212" s="6"/>
      <c r="B212" s="9" t="s">
        <v>16</v>
      </c>
      <c r="C212" s="13" t="e">
        <f t="shared" si="37"/>
        <v>#DIV/0!</v>
      </c>
      <c r="D212" s="13" t="e">
        <f t="shared" si="37"/>
        <v>#DIV/0!</v>
      </c>
      <c r="E212" s="13" t="e">
        <f t="shared" si="37"/>
        <v>#DIV/0!</v>
      </c>
      <c r="G212" s="10">
        <f>SUM(H212:I212)</f>
        <v>0</v>
      </c>
      <c r="H212" s="10">
        <f>H4-SUM(H208:H211)</f>
        <v>0</v>
      </c>
      <c r="I212" s="10">
        <f>I4-SUM(I208:I211)</f>
        <v>0</v>
      </c>
      <c r="J212" s="6"/>
    </row>
    <row r="213" spans="1:20">
      <c r="A213" s="6"/>
      <c r="G213" s="12"/>
      <c r="H213" s="12"/>
      <c r="I213" s="12"/>
      <c r="J213" s="6"/>
    </row>
    <row r="214" spans="1:20">
      <c r="A214" s="5" t="s">
        <v>42</v>
      </c>
      <c r="B214" s="50" t="s">
        <v>114</v>
      </c>
      <c r="G214" s="12"/>
      <c r="H214" s="12"/>
      <c r="I214" s="12"/>
    </row>
    <row r="215" spans="1:20">
      <c r="B215" s="9"/>
      <c r="C215" s="66" t="s">
        <v>14</v>
      </c>
      <c r="D215" s="66" t="s">
        <v>12</v>
      </c>
      <c r="E215" s="66" t="s">
        <v>13</v>
      </c>
      <c r="G215" s="66" t="s">
        <v>51</v>
      </c>
      <c r="H215" s="66" t="s">
        <v>12</v>
      </c>
      <c r="I215" s="66" t="s">
        <v>13</v>
      </c>
      <c r="J215" s="6"/>
    </row>
    <row r="216" spans="1:20">
      <c r="A216" s="6" t="s">
        <v>54</v>
      </c>
      <c r="B216" s="37" t="s">
        <v>115</v>
      </c>
      <c r="C216" s="13" t="e">
        <f t="shared" ref="C216:E221" si="39">G216/G$4</f>
        <v>#DIV/0!</v>
      </c>
      <c r="D216" s="13" t="e">
        <f t="shared" si="39"/>
        <v>#DIV/0!</v>
      </c>
      <c r="E216" s="13" t="e">
        <f t="shared" si="39"/>
        <v>#DIV/0!</v>
      </c>
      <c r="G216" s="10">
        <f>SUM(H216:I216)</f>
        <v>0</v>
      </c>
      <c r="H216" s="44">
        <f>SUMPRODUCT((データ入力!$D$2:$D$1700=1)*(データ入力!V$2:V$1700=1))</f>
        <v>0</v>
      </c>
      <c r="I216" s="44">
        <f>SUMPRODUCT((データ入力!$D$2:$D$1700=2)*(データ入力!V$2:V$1700=1))</f>
        <v>0</v>
      </c>
    </row>
    <row r="217" spans="1:20">
      <c r="A217" s="6" t="s">
        <v>15</v>
      </c>
      <c r="B217" s="9" t="s">
        <v>116</v>
      </c>
      <c r="C217" s="13" t="e">
        <f t="shared" si="39"/>
        <v>#DIV/0!</v>
      </c>
      <c r="D217" s="13" t="e">
        <f t="shared" si="39"/>
        <v>#DIV/0!</v>
      </c>
      <c r="E217" s="13" t="e">
        <f t="shared" si="39"/>
        <v>#DIV/0!</v>
      </c>
      <c r="G217" s="10">
        <f>SUM(H217:I217)</f>
        <v>0</v>
      </c>
      <c r="H217" s="44">
        <f>SUMPRODUCT((データ入力!$D$2:$D$1700=1)*(データ入力!V$2:V$1700=2))</f>
        <v>0</v>
      </c>
      <c r="I217" s="44">
        <f>SUMPRODUCT((データ入力!$D$2:$D$1700=2)*(データ入力!V$2:V$1700=2))</f>
        <v>0</v>
      </c>
    </row>
    <row r="218" spans="1:20">
      <c r="A218" s="6" t="s">
        <v>153</v>
      </c>
      <c r="B218" s="33" t="s">
        <v>201</v>
      </c>
      <c r="C218" s="13" t="e">
        <f t="shared" si="39"/>
        <v>#DIV/0!</v>
      </c>
      <c r="D218" s="13" t="e">
        <f t="shared" si="39"/>
        <v>#DIV/0!</v>
      </c>
      <c r="E218" s="13" t="e">
        <f t="shared" si="39"/>
        <v>#DIV/0!</v>
      </c>
      <c r="G218" s="10">
        <f t="shared" ref="G218:G220" si="40">SUM(H218:I218)</f>
        <v>0</v>
      </c>
      <c r="H218" s="44">
        <f>SUMPRODUCT((データ入力!$D$2:$D$1700=1)*(データ入力!V$2:V$1700=3))</f>
        <v>0</v>
      </c>
      <c r="I218" s="44">
        <f>SUMPRODUCT((データ入力!$D$2:$D$1700=2)*(データ入力!V$2:V$1700=3))</f>
        <v>0</v>
      </c>
    </row>
    <row r="219" spans="1:20">
      <c r="A219" s="6" t="s">
        <v>168</v>
      </c>
      <c r="B219" s="9" t="s">
        <v>117</v>
      </c>
      <c r="C219" s="13" t="e">
        <f t="shared" si="39"/>
        <v>#DIV/0!</v>
      </c>
      <c r="D219" s="13" t="e">
        <f t="shared" si="39"/>
        <v>#DIV/0!</v>
      </c>
      <c r="E219" s="13" t="e">
        <f t="shared" si="39"/>
        <v>#DIV/0!</v>
      </c>
      <c r="G219" s="10">
        <f t="shared" si="40"/>
        <v>0</v>
      </c>
      <c r="H219" s="44">
        <f>SUMPRODUCT((データ入力!$D$2:$D$1700=1)*(データ入力!V$2:V$1700=4))</f>
        <v>0</v>
      </c>
      <c r="I219" s="44">
        <f>SUMPRODUCT((データ入力!$D$2:$D$1700=2)*(データ入力!V$2:V$1700=4))</f>
        <v>0</v>
      </c>
    </row>
    <row r="220" spans="1:20" ht="16.5" customHeight="1">
      <c r="A220" s="6" t="s">
        <v>169</v>
      </c>
      <c r="B220" s="33" t="s">
        <v>202</v>
      </c>
      <c r="C220" s="13" t="e">
        <f t="shared" si="39"/>
        <v>#DIV/0!</v>
      </c>
      <c r="D220" s="13" t="e">
        <f t="shared" si="39"/>
        <v>#DIV/0!</v>
      </c>
      <c r="E220" s="13" t="e">
        <f t="shared" si="39"/>
        <v>#DIV/0!</v>
      </c>
      <c r="G220" s="10">
        <f t="shared" si="40"/>
        <v>0</v>
      </c>
      <c r="H220" s="44">
        <f>SUMPRODUCT((データ入力!$D$2:$D$1700=1)*(データ入力!V$2:V$1700=5))</f>
        <v>0</v>
      </c>
      <c r="I220" s="44">
        <f>SUMPRODUCT((データ入力!$D$2:$D$1700=2)*(データ入力!V$2:V$1700=5))</f>
        <v>0</v>
      </c>
    </row>
    <row r="221" spans="1:20">
      <c r="A221" s="6"/>
      <c r="B221" s="9" t="s">
        <v>16</v>
      </c>
      <c r="C221" s="13" t="e">
        <f t="shared" si="39"/>
        <v>#DIV/0!</v>
      </c>
      <c r="D221" s="13" t="e">
        <f t="shared" si="39"/>
        <v>#DIV/0!</v>
      </c>
      <c r="E221" s="13" t="e">
        <f t="shared" si="39"/>
        <v>#DIV/0!</v>
      </c>
      <c r="G221" s="10">
        <f>SUM(H221:I221)</f>
        <v>0</v>
      </c>
      <c r="H221" s="10">
        <f>H4-SUM(H216:H220)</f>
        <v>0</v>
      </c>
      <c r="I221" s="10">
        <f>I4-SUM(I216:I220)</f>
        <v>0</v>
      </c>
      <c r="J221" s="6"/>
      <c r="K221" s="7"/>
      <c r="L221" s="7"/>
      <c r="M221" s="7"/>
      <c r="N221" s="7"/>
      <c r="O221" s="7"/>
      <c r="P221" s="7"/>
      <c r="Q221" s="7"/>
      <c r="R221" s="7"/>
      <c r="S221" s="7"/>
      <c r="T221" s="7"/>
    </row>
    <row r="222" spans="1:20" ht="13.5" customHeight="1">
      <c r="A222" s="6"/>
      <c r="G222" s="12"/>
      <c r="H222" s="12"/>
      <c r="I222" s="12"/>
      <c r="J222" s="6"/>
      <c r="K222" s="7"/>
      <c r="L222" s="7"/>
      <c r="M222" s="7"/>
      <c r="N222" s="7"/>
      <c r="O222" s="7"/>
      <c r="P222" s="7"/>
      <c r="Q222" s="7"/>
      <c r="R222" s="7"/>
      <c r="S222" s="7"/>
      <c r="T222" s="7"/>
    </row>
    <row r="223" spans="1:20">
      <c r="A223" s="6"/>
      <c r="G223" s="12"/>
      <c r="H223" s="12"/>
      <c r="I223" s="12"/>
      <c r="J223" s="6"/>
      <c r="K223" s="7"/>
      <c r="L223" s="7"/>
      <c r="M223" s="7"/>
      <c r="N223" s="7"/>
      <c r="O223" s="7"/>
      <c r="P223" s="7"/>
      <c r="Q223" s="7"/>
      <c r="R223" s="7"/>
      <c r="S223" s="7"/>
      <c r="T223" s="7"/>
    </row>
    <row r="224" spans="1:20">
      <c r="A224" s="6"/>
      <c r="G224" s="12"/>
      <c r="H224" s="12"/>
      <c r="I224" s="12"/>
      <c r="J224" s="6"/>
      <c r="K224" s="7"/>
      <c r="L224" s="7"/>
      <c r="M224" s="7"/>
      <c r="N224" s="7"/>
      <c r="O224" s="7"/>
      <c r="P224" s="7"/>
      <c r="Q224" s="7"/>
      <c r="R224" s="7"/>
      <c r="S224" s="7"/>
      <c r="T224" s="7"/>
    </row>
    <row r="225" spans="1:20">
      <c r="A225" s="6"/>
      <c r="G225" s="12"/>
      <c r="H225" s="12"/>
      <c r="I225" s="12"/>
      <c r="J225" s="6"/>
      <c r="K225" s="7"/>
      <c r="L225" s="7"/>
      <c r="M225" s="7"/>
      <c r="N225" s="7"/>
      <c r="O225" s="7"/>
      <c r="P225" s="7"/>
      <c r="Q225" s="7"/>
      <c r="R225" s="7"/>
      <c r="S225" s="7"/>
      <c r="T225" s="7"/>
    </row>
    <row r="226" spans="1:20">
      <c r="A226" s="6"/>
      <c r="G226" s="12"/>
      <c r="H226" s="12"/>
      <c r="I226" s="12"/>
      <c r="J226" s="6"/>
      <c r="K226" s="7"/>
      <c r="L226" s="7"/>
      <c r="M226" s="7"/>
      <c r="N226" s="7"/>
      <c r="O226" s="7"/>
      <c r="P226" s="7"/>
      <c r="Q226" s="7"/>
      <c r="R226" s="7"/>
      <c r="S226" s="7"/>
      <c r="T226" s="7"/>
    </row>
    <row r="227" spans="1:20">
      <c r="C227" s="36"/>
      <c r="D227" s="36"/>
      <c r="E227" s="36"/>
      <c r="F227" s="5"/>
      <c r="G227" s="12"/>
      <c r="H227" s="12"/>
      <c r="I227" s="12"/>
      <c r="J227" s="3"/>
      <c r="K227" s="7"/>
      <c r="L227" s="7"/>
      <c r="M227" s="7"/>
      <c r="N227" s="7"/>
      <c r="O227" s="7"/>
      <c r="P227" s="7"/>
      <c r="Q227" s="7"/>
      <c r="R227" s="7"/>
      <c r="S227" s="7"/>
      <c r="T227" s="7"/>
    </row>
    <row r="228" spans="1:20">
      <c r="C228" s="36"/>
      <c r="D228" s="36"/>
      <c r="E228" s="36"/>
      <c r="F228" s="5"/>
      <c r="G228" s="12"/>
      <c r="H228" s="12"/>
      <c r="I228" s="12"/>
      <c r="J228" s="3"/>
      <c r="K228" s="7"/>
      <c r="L228" s="7"/>
      <c r="M228" s="7"/>
      <c r="N228" s="7"/>
      <c r="O228" s="7"/>
      <c r="P228" s="7"/>
      <c r="Q228" s="7"/>
      <c r="R228" s="7"/>
      <c r="S228" s="7"/>
      <c r="T228" s="7"/>
    </row>
    <row r="229" spans="1:20">
      <c r="C229" s="36"/>
      <c r="D229" s="36"/>
      <c r="E229" s="36"/>
      <c r="F229" s="5"/>
      <c r="G229" s="12"/>
      <c r="H229" s="12"/>
      <c r="I229" s="12"/>
      <c r="J229" s="3"/>
      <c r="K229" s="7"/>
      <c r="L229" s="7"/>
      <c r="M229" s="7"/>
      <c r="N229" s="7"/>
      <c r="O229" s="7"/>
      <c r="P229" s="7"/>
      <c r="Q229" s="7"/>
      <c r="R229" s="7"/>
      <c r="S229" s="7"/>
      <c r="T229" s="7"/>
    </row>
    <row r="230" spans="1:20">
      <c r="C230" s="36"/>
      <c r="D230" s="36"/>
      <c r="E230" s="36"/>
      <c r="F230" s="5"/>
      <c r="G230" s="12"/>
      <c r="H230" s="12"/>
      <c r="I230" s="12"/>
      <c r="J230" s="3"/>
      <c r="K230" s="7"/>
      <c r="L230" s="7"/>
      <c r="M230" s="7"/>
      <c r="N230" s="7"/>
      <c r="O230" s="7"/>
      <c r="P230" s="7"/>
      <c r="Q230" s="7"/>
      <c r="R230" s="7"/>
      <c r="S230" s="7"/>
      <c r="T230" s="7"/>
    </row>
    <row r="231" spans="1:20">
      <c r="C231" s="36"/>
      <c r="D231" s="36"/>
      <c r="E231" s="36"/>
      <c r="F231" s="5"/>
      <c r="G231" s="12"/>
      <c r="H231" s="12"/>
      <c r="I231" s="12"/>
      <c r="J231" s="3"/>
      <c r="K231" s="7"/>
      <c r="L231" s="7"/>
      <c r="M231" s="7"/>
      <c r="N231" s="7"/>
      <c r="O231" s="7"/>
      <c r="P231" s="7"/>
      <c r="Q231" s="7"/>
      <c r="R231" s="7"/>
      <c r="S231" s="7"/>
      <c r="T231" s="7"/>
    </row>
    <row r="232" spans="1:20">
      <c r="C232" s="36"/>
      <c r="D232" s="36"/>
      <c r="E232" s="36"/>
      <c r="F232" s="5"/>
      <c r="G232" s="12"/>
      <c r="H232" s="12"/>
      <c r="I232" s="12"/>
      <c r="J232" s="3"/>
      <c r="K232" s="7"/>
      <c r="L232" s="7"/>
      <c r="M232" s="7"/>
      <c r="N232" s="7"/>
      <c r="O232" s="7"/>
      <c r="P232" s="7"/>
      <c r="Q232" s="7"/>
      <c r="R232" s="7"/>
      <c r="S232" s="7"/>
      <c r="T232" s="7"/>
    </row>
    <row r="233" spans="1:20">
      <c r="C233" s="36"/>
      <c r="D233" s="36"/>
      <c r="E233" s="36"/>
      <c r="F233" s="5"/>
      <c r="G233" s="12"/>
      <c r="H233" s="12"/>
      <c r="I233" s="12"/>
      <c r="J233" s="3"/>
      <c r="K233" s="7"/>
      <c r="L233" s="7"/>
      <c r="M233" s="7"/>
      <c r="N233" s="7"/>
      <c r="O233" s="7"/>
      <c r="P233" s="7"/>
      <c r="Q233" s="7"/>
      <c r="R233" s="7"/>
      <c r="S233" s="7"/>
      <c r="T233" s="7"/>
    </row>
    <row r="234" spans="1:20">
      <c r="C234" s="36"/>
      <c r="D234" s="36"/>
      <c r="E234" s="36"/>
      <c r="F234" s="5"/>
      <c r="G234" s="12"/>
      <c r="H234" s="12"/>
      <c r="I234" s="12"/>
      <c r="J234" s="3"/>
      <c r="K234" s="7"/>
      <c r="L234" s="7"/>
      <c r="M234" s="7"/>
      <c r="N234" s="7"/>
      <c r="O234" s="7"/>
      <c r="P234" s="7"/>
      <c r="Q234" s="7"/>
      <c r="R234" s="7"/>
      <c r="S234" s="7"/>
      <c r="T234" s="7"/>
    </row>
    <row r="235" spans="1:20">
      <c r="C235" s="36"/>
      <c r="D235" s="36"/>
      <c r="E235" s="36"/>
      <c r="F235" s="5"/>
      <c r="G235" s="12"/>
      <c r="H235" s="12"/>
      <c r="I235" s="12"/>
      <c r="J235" s="3"/>
      <c r="K235" s="7"/>
      <c r="L235" s="7"/>
      <c r="M235" s="7"/>
      <c r="N235" s="7"/>
      <c r="O235" s="7"/>
      <c r="P235" s="7"/>
      <c r="Q235" s="7"/>
      <c r="R235" s="7"/>
      <c r="S235" s="7"/>
      <c r="T235" s="7"/>
    </row>
    <row r="236" spans="1:20">
      <c r="C236" s="36"/>
      <c r="D236" s="36"/>
      <c r="E236" s="36"/>
      <c r="F236" s="5"/>
      <c r="G236" s="12"/>
      <c r="H236" s="12"/>
      <c r="I236" s="12"/>
      <c r="J236" s="3"/>
      <c r="K236" s="7"/>
      <c r="L236" s="7"/>
      <c r="M236" s="7"/>
      <c r="N236" s="7"/>
      <c r="O236" s="7"/>
      <c r="P236" s="7"/>
      <c r="Q236" s="7"/>
      <c r="R236" s="7"/>
      <c r="S236" s="7"/>
      <c r="T236" s="7"/>
    </row>
    <row r="237" spans="1:20">
      <c r="C237" s="36"/>
      <c r="D237" s="36"/>
      <c r="E237" s="36"/>
      <c r="F237" s="5"/>
      <c r="G237" s="12"/>
      <c r="H237" s="12"/>
      <c r="I237" s="12"/>
      <c r="J237" s="3"/>
      <c r="K237" s="7"/>
      <c r="L237" s="7"/>
      <c r="M237" s="7"/>
      <c r="N237" s="7"/>
      <c r="O237" s="7"/>
      <c r="P237" s="7"/>
      <c r="Q237" s="7"/>
      <c r="R237" s="7"/>
      <c r="S237" s="7"/>
      <c r="T237" s="7"/>
    </row>
    <row r="238" spans="1:20">
      <c r="C238" s="36"/>
      <c r="D238" s="36"/>
      <c r="E238" s="36"/>
      <c r="F238" s="5"/>
      <c r="G238" s="12"/>
      <c r="H238" s="12"/>
      <c r="I238" s="12"/>
      <c r="J238" s="3"/>
      <c r="K238" s="7"/>
      <c r="L238" s="7"/>
      <c r="M238" s="7"/>
      <c r="N238" s="7"/>
      <c r="O238" s="7"/>
      <c r="P238" s="7"/>
      <c r="Q238" s="7"/>
      <c r="R238" s="7"/>
      <c r="S238" s="7"/>
      <c r="T238" s="7"/>
    </row>
    <row r="239" spans="1:20">
      <c r="C239" s="36"/>
      <c r="D239" s="36"/>
      <c r="E239" s="36"/>
      <c r="F239" s="5"/>
      <c r="G239" s="12"/>
      <c r="H239" s="12"/>
      <c r="I239" s="12"/>
      <c r="J239" s="3"/>
      <c r="K239" s="7"/>
      <c r="L239" s="7"/>
      <c r="M239" s="7"/>
      <c r="N239" s="7"/>
      <c r="O239" s="7"/>
      <c r="P239" s="7"/>
      <c r="Q239" s="7"/>
      <c r="R239" s="7"/>
      <c r="S239" s="7"/>
      <c r="T239" s="7"/>
    </row>
    <row r="240" spans="1:20">
      <c r="C240" s="36"/>
      <c r="D240" s="36"/>
      <c r="E240" s="36"/>
      <c r="F240" s="5"/>
      <c r="G240" s="12"/>
      <c r="H240" s="12"/>
      <c r="I240" s="12"/>
      <c r="J240" s="3"/>
      <c r="K240" s="7"/>
      <c r="L240" s="7"/>
      <c r="M240" s="7"/>
      <c r="N240" s="7"/>
      <c r="O240" s="7"/>
      <c r="P240" s="7"/>
      <c r="Q240" s="7"/>
      <c r="R240" s="7"/>
      <c r="S240" s="7"/>
      <c r="T240" s="7"/>
    </row>
    <row r="241" spans="1:20">
      <c r="C241" s="36"/>
      <c r="D241" s="36"/>
      <c r="E241" s="36"/>
      <c r="F241" s="5"/>
      <c r="G241" s="12"/>
      <c r="H241" s="12"/>
      <c r="I241" s="12"/>
      <c r="J241" s="3"/>
      <c r="K241" s="7"/>
      <c r="L241" s="7"/>
      <c r="M241" s="7"/>
      <c r="N241" s="7"/>
      <c r="O241" s="7"/>
      <c r="P241" s="7"/>
      <c r="Q241" s="7"/>
      <c r="R241" s="7"/>
      <c r="S241" s="7"/>
      <c r="T241" s="7"/>
    </row>
    <row r="242" spans="1:20">
      <c r="C242" s="36"/>
      <c r="D242" s="36"/>
      <c r="E242" s="36"/>
      <c r="F242" s="5"/>
      <c r="G242" s="12"/>
      <c r="H242" s="12"/>
      <c r="I242" s="12"/>
      <c r="J242" s="3"/>
      <c r="K242" s="7"/>
      <c r="L242" s="7"/>
      <c r="M242" s="7"/>
      <c r="N242" s="7"/>
      <c r="O242" s="7"/>
      <c r="P242" s="7"/>
      <c r="Q242" s="7"/>
      <c r="R242" s="7"/>
      <c r="S242" s="7"/>
      <c r="T242" s="7"/>
    </row>
    <row r="243" spans="1:20">
      <c r="C243" s="36"/>
      <c r="D243" s="36"/>
      <c r="E243" s="36"/>
      <c r="F243" s="5"/>
      <c r="G243" s="12"/>
      <c r="H243" s="12"/>
      <c r="I243" s="12"/>
      <c r="J243" s="3"/>
      <c r="K243" s="7"/>
      <c r="L243" s="7"/>
      <c r="M243" s="7"/>
      <c r="N243" s="7"/>
      <c r="O243" s="7"/>
      <c r="P243" s="7"/>
      <c r="Q243" s="7"/>
      <c r="R243" s="7"/>
      <c r="S243" s="7"/>
      <c r="T243" s="7"/>
    </row>
    <row r="244" spans="1:20">
      <c r="C244" s="36"/>
      <c r="D244" s="36"/>
      <c r="E244" s="36"/>
      <c r="F244" s="5"/>
      <c r="G244" s="12"/>
      <c r="H244" s="12"/>
      <c r="I244" s="12"/>
      <c r="J244" s="3"/>
      <c r="K244" s="7"/>
      <c r="L244" s="7"/>
      <c r="M244" s="7"/>
      <c r="N244" s="7"/>
      <c r="O244" s="7"/>
      <c r="P244" s="7"/>
      <c r="Q244" s="7"/>
      <c r="R244" s="7"/>
      <c r="S244" s="7"/>
      <c r="T244" s="7"/>
    </row>
    <row r="245" spans="1:20">
      <c r="C245" s="36"/>
      <c r="D245" s="36"/>
      <c r="E245" s="36"/>
      <c r="F245" s="5"/>
      <c r="G245" s="12"/>
      <c r="H245" s="12"/>
      <c r="I245" s="12"/>
      <c r="J245" s="3"/>
      <c r="K245" s="7"/>
      <c r="L245" s="7"/>
      <c r="M245" s="7"/>
      <c r="N245" s="7"/>
      <c r="O245" s="7"/>
      <c r="P245" s="7"/>
      <c r="Q245" s="7"/>
      <c r="R245" s="7"/>
      <c r="S245" s="7"/>
      <c r="T245" s="7"/>
    </row>
    <row r="246" spans="1:20">
      <c r="C246" s="36"/>
      <c r="D246" s="36"/>
      <c r="E246" s="36"/>
      <c r="F246" s="5"/>
      <c r="G246" s="12"/>
      <c r="H246" s="12"/>
      <c r="I246" s="12"/>
      <c r="J246" s="3"/>
      <c r="K246" s="7"/>
      <c r="L246" s="7"/>
      <c r="M246" s="7"/>
      <c r="N246" s="7"/>
      <c r="O246" s="7"/>
      <c r="P246" s="7"/>
      <c r="Q246" s="7"/>
      <c r="R246" s="7"/>
      <c r="S246" s="7"/>
      <c r="T246" s="7"/>
    </row>
    <row r="247" spans="1:20">
      <c r="C247" s="36"/>
      <c r="D247" s="36"/>
      <c r="E247" s="36"/>
      <c r="F247" s="5"/>
      <c r="G247" s="12"/>
      <c r="H247" s="12"/>
      <c r="I247" s="12"/>
      <c r="J247" s="3"/>
      <c r="K247" s="7"/>
      <c r="L247" s="7"/>
      <c r="M247" s="7"/>
      <c r="N247" s="7"/>
      <c r="O247" s="7"/>
      <c r="P247" s="7"/>
      <c r="Q247" s="7"/>
      <c r="R247" s="7"/>
      <c r="S247" s="7"/>
      <c r="T247" s="7"/>
    </row>
    <row r="248" spans="1:20">
      <c r="C248" s="36"/>
      <c r="D248" s="36"/>
      <c r="E248" s="36"/>
      <c r="F248" s="5"/>
      <c r="G248" s="12"/>
      <c r="H248" s="12"/>
      <c r="I248" s="12"/>
      <c r="J248" s="3"/>
      <c r="K248" s="7"/>
      <c r="L248" s="7"/>
      <c r="M248" s="7"/>
      <c r="N248" s="7"/>
      <c r="O248" s="7"/>
      <c r="P248" s="7"/>
      <c r="Q248" s="7"/>
      <c r="R248" s="7"/>
      <c r="S248" s="7"/>
      <c r="T248" s="7"/>
    </row>
    <row r="249" spans="1:20">
      <c r="C249" s="36"/>
      <c r="D249" s="36"/>
      <c r="E249" s="36"/>
      <c r="F249" s="5"/>
      <c r="G249" s="12"/>
      <c r="H249" s="12"/>
      <c r="I249" s="12"/>
      <c r="J249" s="3"/>
      <c r="K249" s="7"/>
      <c r="L249" s="7"/>
      <c r="M249" s="7"/>
      <c r="N249" s="7"/>
      <c r="O249" s="7"/>
      <c r="P249" s="7"/>
      <c r="Q249" s="7"/>
      <c r="R249" s="7"/>
      <c r="S249" s="7"/>
      <c r="T249" s="7"/>
    </row>
    <row r="250" spans="1:20">
      <c r="C250" s="36"/>
      <c r="D250" s="36"/>
      <c r="E250" s="36"/>
      <c r="F250" s="5"/>
      <c r="G250" s="12"/>
      <c r="H250" s="12"/>
      <c r="I250" s="12"/>
      <c r="J250" s="3"/>
      <c r="K250" s="7"/>
      <c r="L250" s="7"/>
      <c r="M250" s="7"/>
      <c r="N250" s="7"/>
      <c r="O250" s="7"/>
      <c r="P250" s="7"/>
      <c r="Q250" s="7"/>
      <c r="R250" s="7"/>
      <c r="S250" s="7"/>
      <c r="T250" s="7"/>
    </row>
    <row r="251" spans="1:20">
      <c r="C251" s="36"/>
      <c r="D251" s="36"/>
      <c r="E251" s="36"/>
      <c r="F251" s="5"/>
      <c r="G251" s="12"/>
      <c r="H251" s="12"/>
      <c r="I251" s="12"/>
      <c r="J251" s="3"/>
      <c r="K251" s="7"/>
      <c r="L251" s="7"/>
      <c r="M251" s="7"/>
      <c r="N251" s="7"/>
      <c r="O251" s="7"/>
      <c r="P251" s="7"/>
      <c r="Q251" s="7"/>
      <c r="R251" s="7"/>
      <c r="S251" s="7"/>
      <c r="T251" s="7"/>
    </row>
    <row r="252" spans="1:20">
      <c r="A252" s="5" t="s">
        <v>118</v>
      </c>
      <c r="B252" s="15" t="s">
        <v>119</v>
      </c>
      <c r="F252" s="8"/>
      <c r="G252" s="11"/>
      <c r="H252" s="11"/>
      <c r="I252" s="11"/>
      <c r="J252" s="6"/>
      <c r="K252" s="5" t="s">
        <v>118</v>
      </c>
      <c r="L252" s="15" t="s">
        <v>119</v>
      </c>
    </row>
    <row r="253" spans="1:20">
      <c r="A253" s="5" t="s">
        <v>44</v>
      </c>
      <c r="B253" s="14"/>
      <c r="C253" s="20"/>
      <c r="D253" s="20"/>
      <c r="E253" s="20"/>
      <c r="F253" s="8"/>
      <c r="G253" s="11"/>
      <c r="H253" s="11"/>
      <c r="I253" s="11"/>
      <c r="J253" s="6"/>
      <c r="K253" s="32" t="s">
        <v>203</v>
      </c>
      <c r="P253" s="5" t="s">
        <v>174</v>
      </c>
    </row>
    <row r="254" spans="1:20">
      <c r="B254" s="38"/>
      <c r="C254" s="16" t="s">
        <v>14</v>
      </c>
      <c r="D254" s="16" t="s">
        <v>12</v>
      </c>
      <c r="E254" s="16" t="s">
        <v>13</v>
      </c>
      <c r="G254" s="66" t="s">
        <v>51</v>
      </c>
      <c r="H254" s="66" t="s">
        <v>12</v>
      </c>
      <c r="I254" s="66" t="s">
        <v>13</v>
      </c>
      <c r="J254" s="6"/>
    </row>
    <row r="255" spans="1:20">
      <c r="A255" s="6"/>
      <c r="B255" s="38" t="s">
        <v>45</v>
      </c>
      <c r="C255" s="13" t="e">
        <f t="shared" ref="C255:E259" si="41">G255/G$4</f>
        <v>#DIV/0!</v>
      </c>
      <c r="D255" s="13" t="e">
        <f t="shared" si="41"/>
        <v>#DIV/0!</v>
      </c>
      <c r="E255" s="13" t="e">
        <f t="shared" si="41"/>
        <v>#DIV/0!</v>
      </c>
      <c r="G255" s="17">
        <f>SUM(H255:I255)</f>
        <v>0</v>
      </c>
      <c r="H255" s="44">
        <f>SUMPRODUCT((データ入力!$D$2:$D$1700=1)*(データ入力!W$2:W$1700=1))</f>
        <v>0</v>
      </c>
      <c r="I255" s="44">
        <f>SUMPRODUCT((データ入力!$D$2:$D$1700=2)*(データ入力!W$2:W$1700=1))</f>
        <v>0</v>
      </c>
    </row>
    <row r="256" spans="1:20">
      <c r="A256" s="6"/>
      <c r="B256" s="38" t="s">
        <v>46</v>
      </c>
      <c r="C256" s="13" t="e">
        <f t="shared" si="41"/>
        <v>#DIV/0!</v>
      </c>
      <c r="D256" s="13" t="e">
        <f t="shared" si="41"/>
        <v>#DIV/0!</v>
      </c>
      <c r="E256" s="13" t="e">
        <f t="shared" si="41"/>
        <v>#DIV/0!</v>
      </c>
      <c r="G256" s="17">
        <f>SUM(H256:I256)</f>
        <v>0</v>
      </c>
      <c r="H256" s="44">
        <f>SUMPRODUCT((データ入力!$D$2:$D$1700=1)*(データ入力!W$2:W$1700=2))</f>
        <v>0</v>
      </c>
      <c r="I256" s="44">
        <f>SUMPRODUCT((データ入力!$D$2:$D$1700=2)*(データ入力!W$2:W$1700=2))</f>
        <v>0</v>
      </c>
    </row>
    <row r="257" spans="1:16">
      <c r="A257" s="6"/>
      <c r="B257" s="38" t="s">
        <v>47</v>
      </c>
      <c r="C257" s="13" t="e">
        <f t="shared" si="41"/>
        <v>#DIV/0!</v>
      </c>
      <c r="D257" s="13" t="e">
        <f t="shared" si="41"/>
        <v>#DIV/0!</v>
      </c>
      <c r="E257" s="13" t="e">
        <f t="shared" si="41"/>
        <v>#DIV/0!</v>
      </c>
      <c r="G257" s="17">
        <f>SUM(H257:I257)</f>
        <v>0</v>
      </c>
      <c r="H257" s="44">
        <f>SUMPRODUCT((データ入力!$D$2:$D$1700=1)*(データ入力!W$2:W$1700=3))</f>
        <v>0</v>
      </c>
      <c r="I257" s="44">
        <f>SUMPRODUCT((データ入力!$D$2:$D$1700=2)*(データ入力!W$2:W$1700=3))</f>
        <v>0</v>
      </c>
    </row>
    <row r="258" spans="1:16">
      <c r="A258" s="6"/>
      <c r="B258" s="38" t="s">
        <v>48</v>
      </c>
      <c r="C258" s="13" t="e">
        <f t="shared" si="41"/>
        <v>#DIV/0!</v>
      </c>
      <c r="D258" s="13" t="e">
        <f t="shared" si="41"/>
        <v>#DIV/0!</v>
      </c>
      <c r="E258" s="13" t="e">
        <f t="shared" si="41"/>
        <v>#DIV/0!</v>
      </c>
      <c r="G258" s="17">
        <f>SUM(H258:I258)</f>
        <v>0</v>
      </c>
      <c r="H258" s="44">
        <f>SUMPRODUCT((データ入力!$D$2:$D$1700=1)*(データ入力!W$2:W$1700=4))</f>
        <v>0</v>
      </c>
      <c r="I258" s="44">
        <f>SUMPRODUCT((データ入力!$D$2:$D$1700=2)*(データ入力!W$2:W$1700=4))</f>
        <v>0</v>
      </c>
    </row>
    <row r="259" spans="1:16">
      <c r="B259" s="38" t="s">
        <v>16</v>
      </c>
      <c r="C259" s="13" t="e">
        <f t="shared" si="41"/>
        <v>#DIV/0!</v>
      </c>
      <c r="D259" s="13" t="e">
        <f t="shared" si="41"/>
        <v>#DIV/0!</v>
      </c>
      <c r="E259" s="13" t="e">
        <f t="shared" si="41"/>
        <v>#DIV/0!</v>
      </c>
      <c r="G259" s="10">
        <f>SUM(H259:I259)</f>
        <v>0</v>
      </c>
      <c r="H259" s="17">
        <f>H4-SUM(H255:H258)</f>
        <v>0</v>
      </c>
      <c r="I259" s="17">
        <f>I4-SUM(I255:I258)</f>
        <v>0</v>
      </c>
      <c r="J259" s="6"/>
    </row>
    <row r="260" spans="1:16" ht="13.5" customHeight="1">
      <c r="B260" s="39"/>
      <c r="C260" s="18"/>
      <c r="D260" s="18"/>
      <c r="E260" s="18"/>
      <c r="F260" s="5"/>
      <c r="G260" s="19"/>
      <c r="H260" s="19"/>
      <c r="I260" s="19"/>
      <c r="J260" s="6"/>
    </row>
    <row r="261" spans="1:16">
      <c r="A261" s="5" t="s">
        <v>174</v>
      </c>
      <c r="B261" s="40"/>
      <c r="C261" s="3"/>
      <c r="D261" s="3"/>
      <c r="E261" s="3"/>
      <c r="F261" s="5"/>
      <c r="G261" s="12"/>
      <c r="H261" s="12"/>
      <c r="I261" s="12"/>
      <c r="J261" s="6"/>
    </row>
    <row r="262" spans="1:16">
      <c r="B262" s="38"/>
      <c r="C262" s="16" t="s">
        <v>14</v>
      </c>
      <c r="D262" s="16" t="s">
        <v>12</v>
      </c>
      <c r="E262" s="16" t="s">
        <v>13</v>
      </c>
      <c r="F262" s="5"/>
      <c r="G262" s="66" t="s">
        <v>51</v>
      </c>
      <c r="H262" s="66" t="s">
        <v>12</v>
      </c>
      <c r="I262" s="66" t="s">
        <v>13</v>
      </c>
      <c r="J262" s="6"/>
    </row>
    <row r="263" spans="1:16">
      <c r="A263" s="6"/>
      <c r="B263" s="38" t="s">
        <v>45</v>
      </c>
      <c r="C263" s="13" t="e">
        <f t="shared" ref="C263:E267" si="42">G263/G$4</f>
        <v>#DIV/0!</v>
      </c>
      <c r="D263" s="13" t="e">
        <f t="shared" si="42"/>
        <v>#DIV/0!</v>
      </c>
      <c r="E263" s="13" t="e">
        <f t="shared" si="42"/>
        <v>#DIV/0!</v>
      </c>
      <c r="F263" s="5"/>
      <c r="G263" s="17">
        <f>SUM(H263:I263)</f>
        <v>0</v>
      </c>
      <c r="H263" s="44">
        <f>SUMPRODUCT((データ入力!$D$2:$D$1700=1)*(データ入力!X$2:X$1700=1))</f>
        <v>0</v>
      </c>
      <c r="I263" s="44">
        <f>SUMPRODUCT((データ入力!$D$2:$D$1700=2)*(データ入力!X$2:X$1700=1))</f>
        <v>0</v>
      </c>
    </row>
    <row r="264" spans="1:16">
      <c r="A264" s="6"/>
      <c r="B264" s="38" t="s">
        <v>46</v>
      </c>
      <c r="C264" s="13" t="e">
        <f t="shared" si="42"/>
        <v>#DIV/0!</v>
      </c>
      <c r="D264" s="13" t="e">
        <f t="shared" si="42"/>
        <v>#DIV/0!</v>
      </c>
      <c r="E264" s="13" t="e">
        <f t="shared" si="42"/>
        <v>#DIV/0!</v>
      </c>
      <c r="F264" s="5"/>
      <c r="G264" s="17">
        <f>SUM(H264:I264)</f>
        <v>0</v>
      </c>
      <c r="H264" s="44">
        <f>SUMPRODUCT((データ入力!$D$2:$D$1700=1)*(データ入力!X$2:X$1700=2))</f>
        <v>0</v>
      </c>
      <c r="I264" s="44">
        <f>SUMPRODUCT((データ入力!$D$2:$D$1700=2)*(データ入力!X$2:X$1700=2))</f>
        <v>0</v>
      </c>
    </row>
    <row r="265" spans="1:16">
      <c r="A265" s="6"/>
      <c r="B265" s="38" t="s">
        <v>47</v>
      </c>
      <c r="C265" s="13" t="e">
        <f t="shared" si="42"/>
        <v>#DIV/0!</v>
      </c>
      <c r="D265" s="13" t="e">
        <f t="shared" si="42"/>
        <v>#DIV/0!</v>
      </c>
      <c r="E265" s="13" t="e">
        <f t="shared" si="42"/>
        <v>#DIV/0!</v>
      </c>
      <c r="F265" s="5"/>
      <c r="G265" s="17">
        <f>SUM(H265:I265)</f>
        <v>0</v>
      </c>
      <c r="H265" s="44">
        <f>SUMPRODUCT((データ入力!$D$2:$D$1700=1)*(データ入力!X$2:X$1700=3))</f>
        <v>0</v>
      </c>
      <c r="I265" s="44">
        <f>SUMPRODUCT((データ入力!$D$2:$D$1700=2)*(データ入力!X$2:X$1700=3))</f>
        <v>0</v>
      </c>
    </row>
    <row r="266" spans="1:16">
      <c r="A266" s="6"/>
      <c r="B266" s="38" t="s">
        <v>48</v>
      </c>
      <c r="C266" s="13" t="e">
        <f t="shared" si="42"/>
        <v>#DIV/0!</v>
      </c>
      <c r="D266" s="13" t="e">
        <f t="shared" si="42"/>
        <v>#DIV/0!</v>
      </c>
      <c r="E266" s="13" t="e">
        <f t="shared" si="42"/>
        <v>#DIV/0!</v>
      </c>
      <c r="F266" s="5"/>
      <c r="G266" s="17">
        <f>SUM(H266:I266)</f>
        <v>0</v>
      </c>
      <c r="H266" s="44">
        <f>SUMPRODUCT((データ入力!$D$2:$D$1700=1)*(データ入力!X$2:X$1700=4))</f>
        <v>0</v>
      </c>
      <c r="I266" s="44">
        <f>SUMPRODUCT((データ入力!$D$2:$D$1700=2)*(データ入力!X$2:X$1700=4))</f>
        <v>0</v>
      </c>
    </row>
    <row r="267" spans="1:16">
      <c r="B267" s="38" t="s">
        <v>16</v>
      </c>
      <c r="C267" s="13" t="e">
        <f t="shared" si="42"/>
        <v>#DIV/0!</v>
      </c>
      <c r="D267" s="13" t="e">
        <f t="shared" si="42"/>
        <v>#DIV/0!</v>
      </c>
      <c r="E267" s="13" t="e">
        <f t="shared" si="42"/>
        <v>#DIV/0!</v>
      </c>
      <c r="F267" s="5"/>
      <c r="G267" s="10">
        <f>SUM(H267:I267)</f>
        <v>0</v>
      </c>
      <c r="H267" s="17">
        <f>H4-SUM(H263:H266)</f>
        <v>0</v>
      </c>
      <c r="I267" s="17">
        <f>I4-SUM(I263:I266)</f>
        <v>0</v>
      </c>
      <c r="J267" s="6"/>
    </row>
    <row r="268" spans="1:16">
      <c r="B268" s="39"/>
      <c r="C268" s="18"/>
      <c r="D268" s="18"/>
      <c r="E268" s="18"/>
      <c r="F268" s="5"/>
      <c r="G268" s="19"/>
      <c r="H268" s="19"/>
      <c r="I268" s="19"/>
      <c r="J268" s="6"/>
      <c r="K268" s="20" t="s">
        <v>120</v>
      </c>
      <c r="P268" s="5" t="s">
        <v>175</v>
      </c>
    </row>
    <row r="269" spans="1:16">
      <c r="A269" s="20" t="s">
        <v>120</v>
      </c>
      <c r="B269" s="40"/>
      <c r="C269" s="3"/>
      <c r="D269" s="3"/>
      <c r="E269" s="3"/>
      <c r="F269" s="5"/>
      <c r="G269" s="12"/>
      <c r="H269" s="12"/>
      <c r="I269" s="12"/>
      <c r="J269" s="6"/>
    </row>
    <row r="270" spans="1:16">
      <c r="B270" s="38"/>
      <c r="C270" s="16" t="s">
        <v>14</v>
      </c>
      <c r="D270" s="16" t="s">
        <v>12</v>
      </c>
      <c r="E270" s="16" t="s">
        <v>13</v>
      </c>
      <c r="F270" s="5"/>
      <c r="G270" s="66" t="s">
        <v>51</v>
      </c>
      <c r="H270" s="66" t="s">
        <v>12</v>
      </c>
      <c r="I270" s="66" t="s">
        <v>13</v>
      </c>
      <c r="J270" s="6"/>
    </row>
    <row r="271" spans="1:16">
      <c r="A271" s="6"/>
      <c r="B271" s="38" t="s">
        <v>45</v>
      </c>
      <c r="C271" s="13" t="e">
        <f t="shared" ref="C271:E275" si="43">G271/G$4</f>
        <v>#DIV/0!</v>
      </c>
      <c r="D271" s="13" t="e">
        <f t="shared" si="43"/>
        <v>#DIV/0!</v>
      </c>
      <c r="E271" s="13" t="e">
        <f t="shared" si="43"/>
        <v>#DIV/0!</v>
      </c>
      <c r="F271" s="5"/>
      <c r="G271" s="17">
        <f>SUM(H271:I271)</f>
        <v>0</v>
      </c>
      <c r="H271" s="44">
        <f>SUMPRODUCT((データ入力!$D$2:$D$1700=1)*(データ入力!Y$2:Y$1700=1))</f>
        <v>0</v>
      </c>
      <c r="I271" s="44">
        <f>SUMPRODUCT((データ入力!$D$2:$D$1700=2)*(データ入力!Y$2:Y$1700=1))</f>
        <v>0</v>
      </c>
    </row>
    <row r="272" spans="1:16">
      <c r="A272" s="6"/>
      <c r="B272" s="38" t="s">
        <v>46</v>
      </c>
      <c r="C272" s="13" t="e">
        <f t="shared" si="43"/>
        <v>#DIV/0!</v>
      </c>
      <c r="D272" s="13" t="e">
        <f t="shared" si="43"/>
        <v>#DIV/0!</v>
      </c>
      <c r="E272" s="13" t="e">
        <f t="shared" si="43"/>
        <v>#DIV/0!</v>
      </c>
      <c r="F272" s="5"/>
      <c r="G272" s="17">
        <f>SUM(H272:I272)</f>
        <v>0</v>
      </c>
      <c r="H272" s="44">
        <f>SUMPRODUCT((データ入力!$D$2:$D$1700=1)*(データ入力!Y$2:Y$1700=2))</f>
        <v>0</v>
      </c>
      <c r="I272" s="44">
        <f>SUMPRODUCT((データ入力!$D$2:$D$1700=2)*(データ入力!Y$2:Y$1700=2))</f>
        <v>0</v>
      </c>
    </row>
    <row r="273" spans="1:16">
      <c r="A273" s="6"/>
      <c r="B273" s="38" t="s">
        <v>47</v>
      </c>
      <c r="C273" s="13" t="e">
        <f t="shared" si="43"/>
        <v>#DIV/0!</v>
      </c>
      <c r="D273" s="13" t="e">
        <f t="shared" si="43"/>
        <v>#DIV/0!</v>
      </c>
      <c r="E273" s="13" t="e">
        <f t="shared" si="43"/>
        <v>#DIV/0!</v>
      </c>
      <c r="F273" s="5"/>
      <c r="G273" s="17">
        <f>SUM(H273:I273)</f>
        <v>0</v>
      </c>
      <c r="H273" s="44">
        <f>SUMPRODUCT((データ入力!$D$2:$D$1700=1)*(データ入力!Y$2:Y$1700=3))</f>
        <v>0</v>
      </c>
      <c r="I273" s="44">
        <f>SUMPRODUCT((データ入力!$D$2:$D$1700=2)*(データ入力!Y$2:Y$1700=3))</f>
        <v>0</v>
      </c>
    </row>
    <row r="274" spans="1:16">
      <c r="A274" s="6"/>
      <c r="B274" s="38" t="s">
        <v>48</v>
      </c>
      <c r="C274" s="13" t="e">
        <f t="shared" si="43"/>
        <v>#DIV/0!</v>
      </c>
      <c r="D274" s="13" t="e">
        <f t="shared" si="43"/>
        <v>#DIV/0!</v>
      </c>
      <c r="E274" s="13" t="e">
        <f t="shared" si="43"/>
        <v>#DIV/0!</v>
      </c>
      <c r="F274" s="5"/>
      <c r="G274" s="17">
        <f>SUM(H274:I274)</f>
        <v>0</v>
      </c>
      <c r="H274" s="44">
        <f>SUMPRODUCT((データ入力!$D$2:$D$1700=1)*(データ入力!Y$2:Y$1700=4))</f>
        <v>0</v>
      </c>
      <c r="I274" s="44">
        <f>SUMPRODUCT((データ入力!$D$2:$D$1700=2)*(データ入力!Y$2:Y$1700=4))</f>
        <v>0</v>
      </c>
    </row>
    <row r="275" spans="1:16">
      <c r="B275" s="38" t="s">
        <v>16</v>
      </c>
      <c r="C275" s="13" t="e">
        <f t="shared" si="43"/>
        <v>#DIV/0!</v>
      </c>
      <c r="D275" s="13" t="e">
        <f t="shared" si="43"/>
        <v>#DIV/0!</v>
      </c>
      <c r="E275" s="13" t="e">
        <f t="shared" si="43"/>
        <v>#DIV/0!</v>
      </c>
      <c r="F275" s="5"/>
      <c r="G275" s="10">
        <f>SUM(H275:I275)</f>
        <v>0</v>
      </c>
      <c r="H275" s="17">
        <f>H4-SUM(H271:H274)</f>
        <v>0</v>
      </c>
      <c r="I275" s="17">
        <f>I4-SUM(I271:I274)</f>
        <v>0</v>
      </c>
      <c r="J275" s="6"/>
    </row>
    <row r="276" spans="1:16">
      <c r="B276" s="39"/>
      <c r="C276" s="18"/>
      <c r="D276" s="18"/>
      <c r="E276" s="18"/>
      <c r="F276" s="5"/>
      <c r="G276" s="19"/>
      <c r="H276" s="19"/>
      <c r="I276" s="19"/>
      <c r="J276" s="6"/>
    </row>
    <row r="277" spans="1:16">
      <c r="A277" s="5" t="s">
        <v>175</v>
      </c>
      <c r="B277" s="40"/>
      <c r="C277" s="3"/>
      <c r="D277" s="3"/>
      <c r="E277" s="3"/>
      <c r="F277" s="5"/>
      <c r="G277" s="12"/>
      <c r="H277" s="12"/>
      <c r="I277" s="12"/>
      <c r="J277" s="6"/>
    </row>
    <row r="278" spans="1:16">
      <c r="B278" s="38"/>
      <c r="C278" s="16" t="s">
        <v>14</v>
      </c>
      <c r="D278" s="16" t="s">
        <v>12</v>
      </c>
      <c r="E278" s="16" t="s">
        <v>13</v>
      </c>
      <c r="F278" s="5"/>
      <c r="G278" s="66" t="s">
        <v>51</v>
      </c>
      <c r="H278" s="66" t="s">
        <v>12</v>
      </c>
      <c r="I278" s="66" t="s">
        <v>13</v>
      </c>
      <c r="J278" s="6"/>
    </row>
    <row r="279" spans="1:16">
      <c r="A279" s="6"/>
      <c r="B279" s="38" t="s">
        <v>45</v>
      </c>
      <c r="C279" s="13" t="e">
        <f t="shared" ref="C279:E283" si="44">G279/G$4</f>
        <v>#DIV/0!</v>
      </c>
      <c r="D279" s="13" t="e">
        <f t="shared" si="44"/>
        <v>#DIV/0!</v>
      </c>
      <c r="E279" s="13" t="e">
        <f t="shared" si="44"/>
        <v>#DIV/0!</v>
      </c>
      <c r="F279" s="5"/>
      <c r="G279" s="17">
        <f>SUM(H279:I279)</f>
        <v>0</v>
      </c>
      <c r="H279" s="44">
        <f>SUMPRODUCT((データ入力!$D$2:$D$1700=1)*(データ入力!Z$2:Z$1700=1))</f>
        <v>0</v>
      </c>
      <c r="I279" s="44">
        <f>SUMPRODUCT((データ入力!$D$2:$D$1700=2)*(データ入力!Z$2:Z$1700=1))</f>
        <v>0</v>
      </c>
    </row>
    <row r="280" spans="1:16">
      <c r="A280" s="6"/>
      <c r="B280" s="38" t="s">
        <v>46</v>
      </c>
      <c r="C280" s="13" t="e">
        <f t="shared" si="44"/>
        <v>#DIV/0!</v>
      </c>
      <c r="D280" s="13" t="e">
        <f t="shared" si="44"/>
        <v>#DIV/0!</v>
      </c>
      <c r="E280" s="13" t="e">
        <f t="shared" si="44"/>
        <v>#DIV/0!</v>
      </c>
      <c r="F280" s="5"/>
      <c r="G280" s="17">
        <f>SUM(H280:I280)</f>
        <v>0</v>
      </c>
      <c r="H280" s="44">
        <f>SUMPRODUCT((データ入力!$D$2:$D$1700=1)*(データ入力!Z$2:Z$1700=2))</f>
        <v>0</v>
      </c>
      <c r="I280" s="44">
        <f>SUMPRODUCT((データ入力!$D$2:$D$1700=2)*(データ入力!Z$2:Z$1700=2))</f>
        <v>0</v>
      </c>
    </row>
    <row r="281" spans="1:16">
      <c r="A281" s="6"/>
      <c r="B281" s="38" t="s">
        <v>47</v>
      </c>
      <c r="C281" s="13" t="e">
        <f t="shared" si="44"/>
        <v>#DIV/0!</v>
      </c>
      <c r="D281" s="13" t="e">
        <f t="shared" si="44"/>
        <v>#DIV/0!</v>
      </c>
      <c r="E281" s="13" t="e">
        <f t="shared" si="44"/>
        <v>#DIV/0!</v>
      </c>
      <c r="F281" s="5"/>
      <c r="G281" s="17">
        <f>SUM(H281:I281)</f>
        <v>0</v>
      </c>
      <c r="H281" s="44">
        <f>SUMPRODUCT((データ入力!$D$2:$D$1700=1)*(データ入力!Z$2:Z$1700=3))</f>
        <v>0</v>
      </c>
      <c r="I281" s="44">
        <f>SUMPRODUCT((データ入力!$D$2:$D$1700=2)*(データ入力!Z$2:Z$1700=3))</f>
        <v>0</v>
      </c>
    </row>
    <row r="282" spans="1:16">
      <c r="A282" s="6"/>
      <c r="B282" s="38" t="s">
        <v>48</v>
      </c>
      <c r="C282" s="13" t="e">
        <f t="shared" si="44"/>
        <v>#DIV/0!</v>
      </c>
      <c r="D282" s="13" t="e">
        <f t="shared" si="44"/>
        <v>#DIV/0!</v>
      </c>
      <c r="E282" s="13" t="e">
        <f t="shared" si="44"/>
        <v>#DIV/0!</v>
      </c>
      <c r="F282" s="5"/>
      <c r="G282" s="17">
        <f>SUM(H282:I282)</f>
        <v>0</v>
      </c>
      <c r="H282" s="44">
        <f>SUMPRODUCT((データ入力!$D$2:$D$1700=1)*(データ入力!Z$2:Z$1700=4))</f>
        <v>0</v>
      </c>
      <c r="I282" s="44">
        <f>SUMPRODUCT((データ入力!$D$2:$D$1700=2)*(データ入力!Z$2:Z$1700=4))</f>
        <v>0</v>
      </c>
    </row>
    <row r="283" spans="1:16">
      <c r="B283" s="38" t="s">
        <v>16</v>
      </c>
      <c r="C283" s="13" t="e">
        <f t="shared" si="44"/>
        <v>#DIV/0!</v>
      </c>
      <c r="D283" s="13" t="e">
        <f t="shared" si="44"/>
        <v>#DIV/0!</v>
      </c>
      <c r="E283" s="13" t="e">
        <f t="shared" si="44"/>
        <v>#DIV/0!</v>
      </c>
      <c r="F283" s="5"/>
      <c r="G283" s="10">
        <f>SUM(H283:I283)</f>
        <v>0</v>
      </c>
      <c r="H283" s="17">
        <f>H4-SUM(H279:H282)</f>
        <v>0</v>
      </c>
      <c r="I283" s="17">
        <f>I4-SUM(I279:I282)</f>
        <v>0</v>
      </c>
      <c r="J283" s="6"/>
      <c r="K283" s="5" t="s">
        <v>121</v>
      </c>
      <c r="P283" s="5" t="s">
        <v>176</v>
      </c>
    </row>
    <row r="284" spans="1:16">
      <c r="B284" s="39"/>
      <c r="C284" s="18"/>
      <c r="D284" s="18"/>
      <c r="E284" s="18"/>
      <c r="F284" s="5"/>
      <c r="G284" s="19"/>
      <c r="H284" s="19"/>
      <c r="I284" s="19"/>
      <c r="J284" s="6"/>
    </row>
    <row r="285" spans="1:16">
      <c r="A285" s="5" t="s">
        <v>121</v>
      </c>
      <c r="B285" s="40"/>
      <c r="C285" s="3"/>
      <c r="D285" s="3"/>
      <c r="E285" s="3"/>
      <c r="F285" s="5"/>
      <c r="G285" s="12"/>
      <c r="H285" s="12"/>
      <c r="I285" s="12"/>
      <c r="J285" s="6"/>
    </row>
    <row r="286" spans="1:16">
      <c r="B286" s="38"/>
      <c r="C286" s="16" t="s">
        <v>14</v>
      </c>
      <c r="D286" s="16" t="s">
        <v>12</v>
      </c>
      <c r="E286" s="16" t="s">
        <v>13</v>
      </c>
      <c r="F286" s="5"/>
      <c r="G286" s="66" t="s">
        <v>51</v>
      </c>
      <c r="H286" s="66" t="s">
        <v>12</v>
      </c>
      <c r="I286" s="66" t="s">
        <v>13</v>
      </c>
      <c r="J286" s="6"/>
    </row>
    <row r="287" spans="1:16">
      <c r="A287" s="6"/>
      <c r="B287" s="38" t="s">
        <v>45</v>
      </c>
      <c r="C287" s="13" t="e">
        <f t="shared" ref="C287:E291" si="45">G287/G$4</f>
        <v>#DIV/0!</v>
      </c>
      <c r="D287" s="13" t="e">
        <f t="shared" si="45"/>
        <v>#DIV/0!</v>
      </c>
      <c r="E287" s="13" t="e">
        <f t="shared" si="45"/>
        <v>#DIV/0!</v>
      </c>
      <c r="F287" s="5"/>
      <c r="G287" s="17">
        <f>SUM(H287:I287)</f>
        <v>0</v>
      </c>
      <c r="H287" s="44">
        <f>SUMPRODUCT((データ入力!$D$2:$D$1700=1)*(データ入力!AA$2:AA$1700=1))</f>
        <v>0</v>
      </c>
      <c r="I287" s="44">
        <f>SUMPRODUCT((データ入力!$D$2:$D$1700=2)*(データ入力!AA$2:AA$1700=1))</f>
        <v>0</v>
      </c>
    </row>
    <row r="288" spans="1:16">
      <c r="A288" s="6"/>
      <c r="B288" s="38" t="s">
        <v>46</v>
      </c>
      <c r="C288" s="13" t="e">
        <f t="shared" si="45"/>
        <v>#DIV/0!</v>
      </c>
      <c r="D288" s="13" t="e">
        <f t="shared" si="45"/>
        <v>#DIV/0!</v>
      </c>
      <c r="E288" s="13" t="e">
        <f t="shared" si="45"/>
        <v>#DIV/0!</v>
      </c>
      <c r="F288" s="5"/>
      <c r="G288" s="17">
        <f>SUM(H288:I288)</f>
        <v>0</v>
      </c>
      <c r="H288" s="44">
        <f>SUMPRODUCT((データ入力!$D$2:$D$1700=1)*(データ入力!AA$2:AA$1700=2))</f>
        <v>0</v>
      </c>
      <c r="I288" s="44">
        <f>SUMPRODUCT((データ入力!$D$2:$D$1700=2)*(データ入力!AA$2:AA$1700=2))</f>
        <v>0</v>
      </c>
    </row>
    <row r="289" spans="1:11">
      <c r="A289" s="6"/>
      <c r="B289" s="38" t="s">
        <v>47</v>
      </c>
      <c r="C289" s="13" t="e">
        <f t="shared" si="45"/>
        <v>#DIV/0!</v>
      </c>
      <c r="D289" s="13" t="e">
        <f t="shared" si="45"/>
        <v>#DIV/0!</v>
      </c>
      <c r="E289" s="13" t="e">
        <f t="shared" si="45"/>
        <v>#DIV/0!</v>
      </c>
      <c r="F289" s="5"/>
      <c r="G289" s="17">
        <f>SUM(H289:I289)</f>
        <v>0</v>
      </c>
      <c r="H289" s="44">
        <f>SUMPRODUCT((データ入力!$D$2:$D$1700=1)*(データ入力!AA$2:AA$1700=3))</f>
        <v>0</v>
      </c>
      <c r="I289" s="44">
        <f>SUMPRODUCT((データ入力!$D$2:$D$1700=2)*(データ入力!AA$2:AA$1700=3))</f>
        <v>0</v>
      </c>
    </row>
    <row r="290" spans="1:11">
      <c r="A290" s="6"/>
      <c r="B290" s="38" t="s">
        <v>48</v>
      </c>
      <c r="C290" s="13" t="e">
        <f t="shared" si="45"/>
        <v>#DIV/0!</v>
      </c>
      <c r="D290" s="13" t="e">
        <f t="shared" si="45"/>
        <v>#DIV/0!</v>
      </c>
      <c r="E290" s="13" t="e">
        <f t="shared" si="45"/>
        <v>#DIV/0!</v>
      </c>
      <c r="F290" s="5"/>
      <c r="G290" s="17">
        <f>SUM(H290:I290)</f>
        <v>0</v>
      </c>
      <c r="H290" s="44">
        <f>SUMPRODUCT((データ入力!$D$2:$D$1700=1)*(データ入力!AA$2:AA$1700=4))</f>
        <v>0</v>
      </c>
      <c r="I290" s="44">
        <f>SUMPRODUCT((データ入力!$D$2:$D$1700=2)*(データ入力!AA$2:AA$1700=4))</f>
        <v>0</v>
      </c>
    </row>
    <row r="291" spans="1:11">
      <c r="B291" s="38" t="s">
        <v>16</v>
      </c>
      <c r="C291" s="13" t="e">
        <f t="shared" si="45"/>
        <v>#DIV/0!</v>
      </c>
      <c r="D291" s="13" t="e">
        <f t="shared" si="45"/>
        <v>#DIV/0!</v>
      </c>
      <c r="E291" s="13" t="e">
        <f t="shared" si="45"/>
        <v>#DIV/0!</v>
      </c>
      <c r="F291" s="5"/>
      <c r="G291" s="10">
        <f>SUM(H291:I291)</f>
        <v>0</v>
      </c>
      <c r="H291" s="17">
        <f>H4-SUM(H287:H290)</f>
        <v>0</v>
      </c>
      <c r="I291" s="17">
        <f>I4-SUM(I287:I290)</f>
        <v>0</v>
      </c>
      <c r="J291" s="6"/>
    </row>
    <row r="292" spans="1:11">
      <c r="B292" s="39"/>
      <c r="C292" s="18"/>
      <c r="D292" s="18"/>
      <c r="E292" s="18"/>
      <c r="F292" s="5"/>
      <c r="G292" s="19"/>
      <c r="H292" s="19"/>
      <c r="I292" s="19"/>
      <c r="J292" s="6"/>
    </row>
    <row r="293" spans="1:11">
      <c r="A293" s="5" t="s">
        <v>176</v>
      </c>
      <c r="B293" s="40"/>
      <c r="C293" s="3"/>
      <c r="D293" s="3"/>
      <c r="E293" s="3"/>
      <c r="F293" s="5"/>
      <c r="G293" s="12"/>
      <c r="H293" s="12"/>
      <c r="I293" s="12"/>
      <c r="J293" s="6"/>
    </row>
    <row r="294" spans="1:11">
      <c r="B294" s="38"/>
      <c r="C294" s="16" t="s">
        <v>14</v>
      </c>
      <c r="D294" s="16" t="s">
        <v>12</v>
      </c>
      <c r="E294" s="16" t="s">
        <v>13</v>
      </c>
      <c r="F294" s="5"/>
      <c r="G294" s="66" t="s">
        <v>51</v>
      </c>
      <c r="H294" s="66" t="s">
        <v>12</v>
      </c>
      <c r="I294" s="66" t="s">
        <v>13</v>
      </c>
      <c r="J294" s="6"/>
    </row>
    <row r="295" spans="1:11">
      <c r="A295" s="6"/>
      <c r="B295" s="38" t="s">
        <v>45</v>
      </c>
      <c r="C295" s="13" t="e">
        <f t="shared" ref="C295:E299" si="46">G295/G$4</f>
        <v>#DIV/0!</v>
      </c>
      <c r="D295" s="13" t="e">
        <f t="shared" si="46"/>
        <v>#DIV/0!</v>
      </c>
      <c r="E295" s="13" t="e">
        <f t="shared" si="46"/>
        <v>#DIV/0!</v>
      </c>
      <c r="F295" s="5"/>
      <c r="G295" s="17">
        <f>SUM(H295:I295)</f>
        <v>0</v>
      </c>
      <c r="H295" s="44">
        <f>SUMPRODUCT((データ入力!$D$2:$D$1700=1)*(データ入力!AB$2:AB$1700=1))</f>
        <v>0</v>
      </c>
      <c r="I295" s="44">
        <f>SUMPRODUCT((データ入力!$D$2:$D$1700=2)*(データ入力!AB$2:AB$1700=1))</f>
        <v>0</v>
      </c>
    </row>
    <row r="296" spans="1:11">
      <c r="A296" s="6"/>
      <c r="B296" s="38" t="s">
        <v>46</v>
      </c>
      <c r="C296" s="13" t="e">
        <f t="shared" si="46"/>
        <v>#DIV/0!</v>
      </c>
      <c r="D296" s="13" t="e">
        <f t="shared" si="46"/>
        <v>#DIV/0!</v>
      </c>
      <c r="E296" s="13" t="e">
        <f t="shared" si="46"/>
        <v>#DIV/0!</v>
      </c>
      <c r="F296" s="5"/>
      <c r="G296" s="17">
        <f>SUM(H296:I296)</f>
        <v>0</v>
      </c>
      <c r="H296" s="44">
        <f>SUMPRODUCT((データ入力!$D$2:$D$1700=1)*(データ入力!AB$2:AB$1700=2))</f>
        <v>0</v>
      </c>
      <c r="I296" s="44">
        <f>SUMPRODUCT((データ入力!$D$2:$D$1700=2)*(データ入力!AB$2:AB$1700=2))</f>
        <v>0</v>
      </c>
    </row>
    <row r="297" spans="1:11">
      <c r="A297" s="6"/>
      <c r="B297" s="38" t="s">
        <v>47</v>
      </c>
      <c r="C297" s="13" t="e">
        <f t="shared" si="46"/>
        <v>#DIV/0!</v>
      </c>
      <c r="D297" s="13" t="e">
        <f t="shared" si="46"/>
        <v>#DIV/0!</v>
      </c>
      <c r="E297" s="13" t="e">
        <f t="shared" si="46"/>
        <v>#DIV/0!</v>
      </c>
      <c r="F297" s="5"/>
      <c r="G297" s="17">
        <f>SUM(H297:I297)</f>
        <v>0</v>
      </c>
      <c r="H297" s="44">
        <f>SUMPRODUCT((データ入力!$D$2:$D$1700=1)*(データ入力!AB$2:AB$1700=3))</f>
        <v>0</v>
      </c>
      <c r="I297" s="44">
        <f>SUMPRODUCT((データ入力!$D$2:$D$1700=2)*(データ入力!AB$2:AB$1700=3))</f>
        <v>0</v>
      </c>
    </row>
    <row r="298" spans="1:11">
      <c r="A298" s="6"/>
      <c r="B298" s="38" t="s">
        <v>48</v>
      </c>
      <c r="C298" s="13" t="e">
        <f t="shared" si="46"/>
        <v>#DIV/0!</v>
      </c>
      <c r="D298" s="13" t="e">
        <f t="shared" si="46"/>
        <v>#DIV/0!</v>
      </c>
      <c r="E298" s="13" t="e">
        <f t="shared" si="46"/>
        <v>#DIV/0!</v>
      </c>
      <c r="F298" s="5"/>
      <c r="G298" s="17">
        <f>SUM(H298:I298)</f>
        <v>0</v>
      </c>
      <c r="H298" s="44">
        <f>SUMPRODUCT((データ入力!$D$2:$D$1700=1)*(データ入力!AB$2:AB$1700=4))</f>
        <v>0</v>
      </c>
      <c r="I298" s="44">
        <f>SUMPRODUCT((データ入力!$D$2:$D$1700=2)*(データ入力!AB$2:AB$1700=4))</f>
        <v>0</v>
      </c>
      <c r="K298" s="5"/>
    </row>
    <row r="299" spans="1:11">
      <c r="B299" s="38" t="s">
        <v>16</v>
      </c>
      <c r="C299" s="13" t="e">
        <f t="shared" si="46"/>
        <v>#DIV/0!</v>
      </c>
      <c r="D299" s="13" t="e">
        <f t="shared" si="46"/>
        <v>#DIV/0!</v>
      </c>
      <c r="E299" s="13" t="e">
        <f t="shared" si="46"/>
        <v>#DIV/0!</v>
      </c>
      <c r="F299" s="5"/>
      <c r="G299" s="10">
        <f>SUM(H299:I299)</f>
        <v>0</v>
      </c>
      <c r="H299" s="17">
        <f>H4-SUM(H295:H298)</f>
        <v>0</v>
      </c>
      <c r="I299" s="17">
        <f>I4-SUM(I295:I298)</f>
        <v>0</v>
      </c>
      <c r="J299" s="6"/>
      <c r="K299" s="5" t="s">
        <v>122</v>
      </c>
    </row>
    <row r="300" spans="1:11">
      <c r="B300" s="39"/>
      <c r="C300" s="18"/>
      <c r="D300" s="18"/>
      <c r="E300" s="18"/>
      <c r="F300" s="5"/>
      <c r="G300" s="19"/>
      <c r="H300" s="19"/>
      <c r="I300" s="19"/>
      <c r="J300" s="6"/>
    </row>
    <row r="301" spans="1:11">
      <c r="A301" s="5" t="s">
        <v>122</v>
      </c>
      <c r="B301" s="40"/>
      <c r="C301" s="3"/>
      <c r="D301" s="3"/>
      <c r="E301" s="3"/>
      <c r="F301" s="5"/>
      <c r="G301" s="12"/>
      <c r="H301" s="12"/>
      <c r="I301" s="12"/>
      <c r="J301" s="6"/>
    </row>
    <row r="302" spans="1:11">
      <c r="B302" s="38"/>
      <c r="C302" s="16" t="s">
        <v>14</v>
      </c>
      <c r="D302" s="16" t="s">
        <v>12</v>
      </c>
      <c r="E302" s="16" t="s">
        <v>13</v>
      </c>
      <c r="F302" s="5"/>
      <c r="G302" s="66" t="s">
        <v>51</v>
      </c>
      <c r="H302" s="66" t="s">
        <v>12</v>
      </c>
      <c r="I302" s="66" t="s">
        <v>13</v>
      </c>
      <c r="J302" s="6"/>
    </row>
    <row r="303" spans="1:11">
      <c r="A303" s="6"/>
      <c r="B303" s="38" t="s">
        <v>45</v>
      </c>
      <c r="C303" s="13" t="e">
        <f t="shared" ref="C303:E307" si="47">G303/G$4</f>
        <v>#DIV/0!</v>
      </c>
      <c r="D303" s="13" t="e">
        <f t="shared" si="47"/>
        <v>#DIV/0!</v>
      </c>
      <c r="E303" s="13" t="e">
        <f t="shared" si="47"/>
        <v>#DIV/0!</v>
      </c>
      <c r="F303" s="5"/>
      <c r="G303" s="17">
        <f>SUM(H303:I303)</f>
        <v>0</v>
      </c>
      <c r="H303" s="44">
        <f>SUMPRODUCT((データ入力!$D$2:$D$1700=1)*(データ入力!AC$2:AC$1700=1))</f>
        <v>0</v>
      </c>
      <c r="I303" s="44">
        <f>SUMPRODUCT((データ入力!$D$2:$D$1700=2)*(データ入力!AC$2:AC$1700=1))</f>
        <v>0</v>
      </c>
    </row>
    <row r="304" spans="1:11">
      <c r="A304" s="6"/>
      <c r="B304" s="38" t="s">
        <v>46</v>
      </c>
      <c r="C304" s="13" t="e">
        <f t="shared" si="47"/>
        <v>#DIV/0!</v>
      </c>
      <c r="D304" s="13" t="e">
        <f t="shared" si="47"/>
        <v>#DIV/0!</v>
      </c>
      <c r="E304" s="13" t="e">
        <f t="shared" si="47"/>
        <v>#DIV/0!</v>
      </c>
      <c r="F304" s="5"/>
      <c r="G304" s="17">
        <f>SUM(H304:I304)</f>
        <v>0</v>
      </c>
      <c r="H304" s="44">
        <f>SUMPRODUCT((データ入力!$D$2:$D$1700=1)*(データ入力!AC$2:AC$1700=2))</f>
        <v>0</v>
      </c>
      <c r="I304" s="44">
        <f>SUMPRODUCT((データ入力!$D$2:$D$1700=2)*(データ入力!AC$2:AC$1700=2))</f>
        <v>0</v>
      </c>
    </row>
    <row r="305" spans="1:16">
      <c r="A305" s="6"/>
      <c r="B305" s="38" t="s">
        <v>47</v>
      </c>
      <c r="C305" s="13" t="e">
        <f t="shared" si="47"/>
        <v>#DIV/0!</v>
      </c>
      <c r="D305" s="13" t="e">
        <f t="shared" si="47"/>
        <v>#DIV/0!</v>
      </c>
      <c r="E305" s="13" t="e">
        <f t="shared" si="47"/>
        <v>#DIV/0!</v>
      </c>
      <c r="F305" s="5"/>
      <c r="G305" s="17">
        <f>SUM(H305:I305)</f>
        <v>0</v>
      </c>
      <c r="H305" s="44">
        <f>SUMPRODUCT((データ入力!$D$2:$D$1700=1)*(データ入力!AC$2:AC$1700=3))</f>
        <v>0</v>
      </c>
      <c r="I305" s="44">
        <f>SUMPRODUCT((データ入力!$D$2:$D$1700=2)*(データ入力!AC$2:AC$1700=3))</f>
        <v>0</v>
      </c>
    </row>
    <row r="306" spans="1:16">
      <c r="A306" s="6"/>
      <c r="B306" s="38" t="s">
        <v>48</v>
      </c>
      <c r="C306" s="13" t="e">
        <f t="shared" si="47"/>
        <v>#DIV/0!</v>
      </c>
      <c r="D306" s="13" t="e">
        <f t="shared" si="47"/>
        <v>#DIV/0!</v>
      </c>
      <c r="E306" s="13" t="e">
        <f t="shared" si="47"/>
        <v>#DIV/0!</v>
      </c>
      <c r="F306" s="5"/>
      <c r="G306" s="17">
        <f>SUM(H306:I306)</f>
        <v>0</v>
      </c>
      <c r="H306" s="44">
        <f>SUMPRODUCT((データ入力!$D$2:$D$1700=1)*(データ入力!AC$2:AC$1700=4))</f>
        <v>0</v>
      </c>
      <c r="I306" s="44">
        <f>SUMPRODUCT((データ入力!$D$2:$D$1700=2)*(データ入力!AC$2:AC$1700=4))</f>
        <v>0</v>
      </c>
    </row>
    <row r="307" spans="1:16">
      <c r="B307" s="38" t="s">
        <v>16</v>
      </c>
      <c r="C307" s="13" t="e">
        <f t="shared" si="47"/>
        <v>#DIV/0!</v>
      </c>
      <c r="D307" s="13" t="e">
        <f t="shared" si="47"/>
        <v>#DIV/0!</v>
      </c>
      <c r="E307" s="13" t="e">
        <f t="shared" si="47"/>
        <v>#DIV/0!</v>
      </c>
      <c r="F307" s="5"/>
      <c r="G307" s="10">
        <f>SUM(H307:I307)</f>
        <v>0</v>
      </c>
      <c r="H307" s="17">
        <f>H4-SUM(H303:H306)</f>
        <v>0</v>
      </c>
      <c r="I307" s="17">
        <f>I4-SUM(I303:I306)</f>
        <v>0</v>
      </c>
      <c r="J307" s="6"/>
    </row>
    <row r="308" spans="1:16">
      <c r="B308" s="39"/>
      <c r="C308" s="21"/>
      <c r="D308" s="21"/>
      <c r="E308" s="21"/>
      <c r="F308" s="5"/>
      <c r="G308" s="19"/>
      <c r="H308" s="19"/>
      <c r="I308" s="19"/>
      <c r="J308" s="6"/>
    </row>
    <row r="309" spans="1:16">
      <c r="C309" s="22"/>
      <c r="D309" s="22"/>
      <c r="E309" s="22"/>
      <c r="F309" s="5"/>
      <c r="G309" s="12"/>
      <c r="H309" s="12"/>
      <c r="I309" s="12"/>
      <c r="J309" s="6"/>
    </row>
    <row r="310" spans="1:16">
      <c r="C310" s="22"/>
      <c r="D310" s="22"/>
      <c r="E310" s="22"/>
      <c r="F310" s="5"/>
      <c r="G310" s="12"/>
      <c r="H310" s="12"/>
      <c r="I310" s="12"/>
      <c r="J310" s="6"/>
    </row>
    <row r="311" spans="1:16">
      <c r="C311" s="22"/>
      <c r="D311" s="22"/>
      <c r="E311" s="22"/>
      <c r="F311" s="5"/>
      <c r="G311" s="12"/>
      <c r="H311" s="12"/>
      <c r="I311" s="12"/>
      <c r="J311" s="6"/>
    </row>
    <row r="312" spans="1:16">
      <c r="C312" s="22"/>
      <c r="D312" s="22"/>
      <c r="E312" s="22"/>
      <c r="F312" s="5"/>
      <c r="G312" s="12"/>
      <c r="H312" s="12"/>
      <c r="I312" s="12"/>
    </row>
    <row r="313" spans="1:16">
      <c r="C313" s="22"/>
      <c r="D313" s="22"/>
      <c r="E313" s="22"/>
      <c r="F313" s="5"/>
      <c r="G313" s="12"/>
      <c r="H313" s="12"/>
      <c r="I313" s="12"/>
    </row>
    <row r="314" spans="1:16">
      <c r="C314" s="22"/>
      <c r="D314" s="22"/>
      <c r="E314" s="22"/>
      <c r="F314" s="5"/>
      <c r="G314" s="12"/>
      <c r="H314" s="12"/>
      <c r="I314" s="12"/>
    </row>
    <row r="315" spans="1:16">
      <c r="A315" s="5" t="s">
        <v>123</v>
      </c>
      <c r="B315" s="32" t="s">
        <v>204</v>
      </c>
      <c r="C315" s="22"/>
      <c r="D315" s="22"/>
      <c r="E315" s="22"/>
      <c r="F315" s="5"/>
      <c r="G315" s="12"/>
      <c r="H315" s="12"/>
      <c r="I315" s="12"/>
    </row>
    <row r="316" spans="1:16">
      <c r="B316" s="9"/>
      <c r="C316" s="51" t="s">
        <v>14</v>
      </c>
      <c r="D316" s="23" t="s">
        <v>12</v>
      </c>
      <c r="E316" s="23" t="s">
        <v>13</v>
      </c>
      <c r="F316" s="5"/>
      <c r="G316" s="66" t="s">
        <v>51</v>
      </c>
      <c r="H316" s="66" t="s">
        <v>12</v>
      </c>
      <c r="I316" s="66" t="s">
        <v>13</v>
      </c>
      <c r="J316" s="6"/>
      <c r="K316" s="32" t="s">
        <v>205</v>
      </c>
      <c r="P316" s="48" t="s">
        <v>206</v>
      </c>
    </row>
    <row r="317" spans="1:16">
      <c r="A317" s="6" t="s">
        <v>54</v>
      </c>
      <c r="B317" s="9" t="s">
        <v>124</v>
      </c>
      <c r="C317" s="52" t="e">
        <f t="shared" ref="C317:E321" si="48">G317/G$4</f>
        <v>#DIV/0!</v>
      </c>
      <c r="D317" s="13" t="e">
        <f t="shared" si="48"/>
        <v>#DIV/0!</v>
      </c>
      <c r="E317" s="13" t="e">
        <f t="shared" si="48"/>
        <v>#DIV/0!</v>
      </c>
      <c r="F317" s="5"/>
      <c r="G317" s="17">
        <f>SUM(H317:I317)</f>
        <v>0</v>
      </c>
      <c r="H317" s="44">
        <f>SUMPRODUCT((データ入力!$D$2:$D$1700=1)*(データ入力!AD$2:AD$1700=1))</f>
        <v>0</v>
      </c>
      <c r="I317" s="44">
        <f>SUMPRODUCT((データ入力!$D$2:$D$1700=2)*(データ入力!AD$2:AD$1700=1))</f>
        <v>0</v>
      </c>
      <c r="J317" s="6"/>
      <c r="K317" s="46"/>
      <c r="P317" s="48" t="s">
        <v>207</v>
      </c>
    </row>
    <row r="318" spans="1:16">
      <c r="A318" s="6" t="s">
        <v>15</v>
      </c>
      <c r="B318" s="9" t="s">
        <v>125</v>
      </c>
      <c r="C318" s="52" t="e">
        <f t="shared" si="48"/>
        <v>#DIV/0!</v>
      </c>
      <c r="D318" s="13" t="e">
        <f t="shared" si="48"/>
        <v>#DIV/0!</v>
      </c>
      <c r="E318" s="13" t="e">
        <f t="shared" si="48"/>
        <v>#DIV/0!</v>
      </c>
      <c r="F318" s="5"/>
      <c r="G318" s="17">
        <f>SUM(H318:I318)</f>
        <v>0</v>
      </c>
      <c r="H318" s="44">
        <f>SUMPRODUCT((データ入力!$D$2:$D$1700=1)*(データ入力!AD$2:AD$1700=2))</f>
        <v>0</v>
      </c>
      <c r="I318" s="44">
        <f>SUMPRODUCT((データ入力!$D$2:$D$1700=2)*(データ入力!AD$2:AD$1700=2))</f>
        <v>0</v>
      </c>
      <c r="J318" s="6"/>
    </row>
    <row r="319" spans="1:16">
      <c r="A319" s="6" t="s">
        <v>153</v>
      </c>
      <c r="B319" s="9" t="s">
        <v>126</v>
      </c>
      <c r="C319" s="52" t="e">
        <f t="shared" si="48"/>
        <v>#DIV/0!</v>
      </c>
      <c r="D319" s="13" t="e">
        <f t="shared" si="48"/>
        <v>#DIV/0!</v>
      </c>
      <c r="E319" s="13" t="e">
        <f t="shared" si="48"/>
        <v>#DIV/0!</v>
      </c>
      <c r="F319" s="5"/>
      <c r="G319" s="17">
        <f>SUM(H319:I319)</f>
        <v>0</v>
      </c>
      <c r="H319" s="44">
        <f>SUMPRODUCT((データ入力!$D$2:$D$1700=1)*(データ入力!AD$2:AD$1700=3))</f>
        <v>0</v>
      </c>
      <c r="I319" s="44">
        <f>SUMPRODUCT((データ入力!$D$2:$D$1700=2)*(データ入力!AD$2:AD$1700=3))</f>
        <v>0</v>
      </c>
      <c r="J319" s="6"/>
    </row>
    <row r="320" spans="1:16">
      <c r="A320" s="6" t="s">
        <v>154</v>
      </c>
      <c r="B320" s="9" t="s">
        <v>127</v>
      </c>
      <c r="C320" s="52" t="e">
        <f t="shared" si="48"/>
        <v>#DIV/0!</v>
      </c>
      <c r="D320" s="13" t="e">
        <f t="shared" si="48"/>
        <v>#DIV/0!</v>
      </c>
      <c r="E320" s="13" t="e">
        <f t="shared" si="48"/>
        <v>#DIV/0!</v>
      </c>
      <c r="F320" s="5"/>
      <c r="G320" s="17">
        <f>SUM(H320:I320)</f>
        <v>0</v>
      </c>
      <c r="H320" s="44">
        <f>SUMPRODUCT((データ入力!$D$2:$D$1700=1)*(データ入力!AD$2:AD$1700=4))</f>
        <v>0</v>
      </c>
      <c r="I320" s="44">
        <f>SUMPRODUCT((データ入力!$D$2:$D$1700=2)*(データ入力!AD$2:AD$1700=4))</f>
        <v>0</v>
      </c>
    </row>
    <row r="321" spans="1:20">
      <c r="B321" s="9" t="s">
        <v>16</v>
      </c>
      <c r="C321" s="52" t="e">
        <f t="shared" si="48"/>
        <v>#DIV/0!</v>
      </c>
      <c r="D321" s="13" t="e">
        <f t="shared" si="48"/>
        <v>#DIV/0!</v>
      </c>
      <c r="E321" s="13" t="e">
        <f t="shared" si="48"/>
        <v>#DIV/0!</v>
      </c>
      <c r="F321" s="5"/>
      <c r="G321" s="10">
        <f>SUM(H321:I321)</f>
        <v>0</v>
      </c>
      <c r="H321" s="17">
        <f>H4-SUM(H317:H320)</f>
        <v>0</v>
      </c>
      <c r="I321" s="17">
        <f>I4-SUM(I317:I320)</f>
        <v>0</v>
      </c>
    </row>
    <row r="322" spans="1:20">
      <c r="C322" s="21"/>
      <c r="D322" s="21"/>
      <c r="E322" s="21"/>
      <c r="F322" s="5"/>
      <c r="G322" s="19"/>
      <c r="H322" s="19"/>
      <c r="I322" s="19"/>
    </row>
    <row r="323" spans="1:20">
      <c r="A323" s="15" t="s">
        <v>43</v>
      </c>
      <c r="B323" s="48" t="s">
        <v>128</v>
      </c>
      <c r="C323" s="41"/>
      <c r="D323" s="41"/>
      <c r="E323" s="41"/>
      <c r="F323" s="41"/>
      <c r="G323" s="41"/>
      <c r="H323" s="12"/>
      <c r="I323" s="12"/>
    </row>
    <row r="324" spans="1:20">
      <c r="B324" s="9"/>
      <c r="C324" s="23" t="s">
        <v>14</v>
      </c>
      <c r="D324" s="23" t="s">
        <v>12</v>
      </c>
      <c r="E324" s="23" t="s">
        <v>13</v>
      </c>
      <c r="F324" s="5"/>
      <c r="G324" s="66" t="s">
        <v>51</v>
      </c>
      <c r="H324" s="66" t="s">
        <v>12</v>
      </c>
      <c r="I324" s="66" t="s">
        <v>13</v>
      </c>
      <c r="J324" s="6"/>
    </row>
    <row r="325" spans="1:20">
      <c r="A325" s="6" t="s">
        <v>54</v>
      </c>
      <c r="B325" s="9" t="s">
        <v>129</v>
      </c>
      <c r="C325" s="13" t="e">
        <f t="shared" ref="C325:E329" si="49">G325/G$4</f>
        <v>#DIV/0!</v>
      </c>
      <c r="D325" s="13" t="e">
        <f t="shared" si="49"/>
        <v>#DIV/0!</v>
      </c>
      <c r="E325" s="13" t="e">
        <f t="shared" si="49"/>
        <v>#DIV/0!</v>
      </c>
      <c r="F325" s="5"/>
      <c r="G325" s="17">
        <f>SUM(H325:I325)</f>
        <v>0</v>
      </c>
      <c r="H325" s="44">
        <f>SUMPRODUCT((データ入力!$D$2:$D$1700=1)*(データ入力!AE$2:AE$1700=1))</f>
        <v>0</v>
      </c>
      <c r="I325" s="44">
        <f>SUMPRODUCT((データ入力!$D$2:$D$1700=2)*(データ入力!AE$2:AE$1700=1))</f>
        <v>0</v>
      </c>
      <c r="J325" s="6"/>
    </row>
    <row r="326" spans="1:20">
      <c r="A326" s="6" t="s">
        <v>15</v>
      </c>
      <c r="B326" s="9" t="s">
        <v>130</v>
      </c>
      <c r="C326" s="13" t="e">
        <f t="shared" si="49"/>
        <v>#DIV/0!</v>
      </c>
      <c r="D326" s="13" t="e">
        <f t="shared" si="49"/>
        <v>#DIV/0!</v>
      </c>
      <c r="E326" s="13" t="e">
        <f t="shared" si="49"/>
        <v>#DIV/0!</v>
      </c>
      <c r="F326" s="5"/>
      <c r="G326" s="17">
        <f>SUM(H326:I326)</f>
        <v>0</v>
      </c>
      <c r="H326" s="44">
        <f>SUMPRODUCT((データ入力!$D$2:$D$1700=1)*(データ入力!AE$2:AE$1700=2))</f>
        <v>0</v>
      </c>
      <c r="I326" s="44">
        <f>SUMPRODUCT((データ入力!$D$2:$D$1700=2)*(データ入力!AE$2:AE$1700=2))</f>
        <v>0</v>
      </c>
      <c r="J326" s="6"/>
    </row>
    <row r="327" spans="1:20">
      <c r="A327" s="6" t="s">
        <v>153</v>
      </c>
      <c r="B327" s="9" t="s">
        <v>177</v>
      </c>
      <c r="C327" s="13" t="e">
        <f t="shared" si="49"/>
        <v>#DIV/0!</v>
      </c>
      <c r="D327" s="13" t="e">
        <f t="shared" si="49"/>
        <v>#DIV/0!</v>
      </c>
      <c r="E327" s="13" t="e">
        <f t="shared" si="49"/>
        <v>#DIV/0!</v>
      </c>
      <c r="F327" s="5"/>
      <c r="G327" s="17">
        <f>SUM(H327:I327)</f>
        <v>0</v>
      </c>
      <c r="H327" s="44">
        <f>SUMPRODUCT((データ入力!$D$2:$D$1700=1)*(データ入力!AE$2:AE$1700=3))</f>
        <v>0</v>
      </c>
      <c r="I327" s="44">
        <f>SUMPRODUCT((データ入力!$D$2:$D$1700=2)*(データ入力!AE$2:AE$1700=3))</f>
        <v>0</v>
      </c>
      <c r="J327" s="6"/>
      <c r="K327" s="7"/>
      <c r="L327" s="7"/>
      <c r="M327" s="7"/>
      <c r="N327" s="7"/>
      <c r="O327" s="7"/>
      <c r="P327" s="7"/>
      <c r="Q327" s="7"/>
      <c r="R327" s="7"/>
      <c r="S327" s="7"/>
      <c r="T327" s="7"/>
    </row>
    <row r="328" spans="1:20">
      <c r="A328" s="6" t="s">
        <v>154</v>
      </c>
      <c r="B328" s="9" t="s">
        <v>9</v>
      </c>
      <c r="C328" s="13" t="e">
        <f t="shared" si="49"/>
        <v>#DIV/0!</v>
      </c>
      <c r="D328" s="13" t="e">
        <f t="shared" si="49"/>
        <v>#DIV/0!</v>
      </c>
      <c r="E328" s="13" t="e">
        <f t="shared" si="49"/>
        <v>#DIV/0!</v>
      </c>
      <c r="F328" s="5"/>
      <c r="G328" s="17">
        <f>SUM(H328:I328)</f>
        <v>0</v>
      </c>
      <c r="H328" s="44">
        <f>SUMPRODUCT((データ入力!$D$2:$D$1700=1)*(データ入力!AE$2:AE$1700=4))</f>
        <v>0</v>
      </c>
      <c r="I328" s="44">
        <f>SUMPRODUCT((データ入力!$D$2:$D$1700=2)*(データ入力!AE$2:AE$1700=4))</f>
        <v>0</v>
      </c>
      <c r="K328" s="7"/>
      <c r="L328" s="7"/>
      <c r="M328" s="7"/>
      <c r="N328" s="7"/>
      <c r="O328" s="7"/>
      <c r="P328" s="7"/>
      <c r="Q328" s="7"/>
      <c r="R328" s="7"/>
      <c r="S328" s="7"/>
      <c r="T328" s="7"/>
    </row>
    <row r="329" spans="1:20">
      <c r="B329" s="9" t="s">
        <v>16</v>
      </c>
      <c r="C329" s="13" t="e">
        <f t="shared" si="49"/>
        <v>#DIV/0!</v>
      </c>
      <c r="D329" s="13" t="e">
        <f t="shared" si="49"/>
        <v>#DIV/0!</v>
      </c>
      <c r="E329" s="13" t="e">
        <f t="shared" si="49"/>
        <v>#DIV/0!</v>
      </c>
      <c r="F329" s="5"/>
      <c r="G329" s="10">
        <f>SUM(H329:I329)</f>
        <v>0</v>
      </c>
      <c r="H329" s="17">
        <f>H4-SUM(H325:H328)</f>
        <v>0</v>
      </c>
      <c r="I329" s="17">
        <f>I4-SUM(I325:I328)</f>
        <v>0</v>
      </c>
      <c r="K329" s="7"/>
      <c r="L329" s="7"/>
      <c r="M329" s="7"/>
      <c r="N329" s="7"/>
      <c r="O329" s="7"/>
      <c r="P329" s="7"/>
      <c r="Q329" s="7"/>
      <c r="R329" s="7"/>
      <c r="S329" s="7"/>
      <c r="T329" s="7"/>
    </row>
    <row r="330" spans="1:20">
      <c r="C330" s="21"/>
      <c r="D330" s="21"/>
      <c r="E330" s="21"/>
      <c r="F330" s="5"/>
      <c r="G330" s="19"/>
      <c r="H330" s="19"/>
      <c r="I330" s="19"/>
      <c r="K330" s="7"/>
      <c r="L330" s="7"/>
      <c r="M330" s="7"/>
      <c r="N330" s="7"/>
      <c r="O330" s="7"/>
      <c r="P330" s="7"/>
      <c r="Q330" s="7"/>
      <c r="R330" s="7"/>
      <c r="S330" s="7"/>
      <c r="T330" s="7"/>
    </row>
    <row r="331" spans="1:20">
      <c r="A331" s="15" t="s">
        <v>49</v>
      </c>
      <c r="B331" s="48" t="s">
        <v>131</v>
      </c>
      <c r="C331" s="35"/>
      <c r="D331" s="35"/>
      <c r="E331" s="35"/>
      <c r="F331" s="35"/>
      <c r="G331" s="35"/>
      <c r="H331" s="12"/>
      <c r="I331" s="12"/>
      <c r="K331" s="7"/>
      <c r="L331" s="7"/>
      <c r="M331" s="7"/>
      <c r="N331" s="7"/>
      <c r="O331" s="7"/>
      <c r="P331" s="7"/>
      <c r="Q331" s="7"/>
      <c r="R331" s="7"/>
      <c r="S331" s="7"/>
      <c r="T331" s="7"/>
    </row>
    <row r="332" spans="1:20">
      <c r="B332" s="9"/>
      <c r="C332" s="23" t="s">
        <v>14</v>
      </c>
      <c r="D332" s="23" t="s">
        <v>12</v>
      </c>
      <c r="E332" s="23" t="s">
        <v>13</v>
      </c>
      <c r="F332" s="5"/>
      <c r="G332" s="66" t="s">
        <v>51</v>
      </c>
      <c r="H332" s="66" t="s">
        <v>12</v>
      </c>
      <c r="I332" s="66" t="s">
        <v>13</v>
      </c>
      <c r="J332" s="6"/>
      <c r="K332" s="7"/>
      <c r="L332" s="7"/>
      <c r="M332" s="7"/>
      <c r="N332" s="7"/>
      <c r="O332" s="7"/>
      <c r="P332" s="7"/>
      <c r="Q332" s="7"/>
      <c r="R332" s="7"/>
      <c r="S332" s="7"/>
      <c r="T332" s="7"/>
    </row>
    <row r="333" spans="1:20">
      <c r="A333" s="6" t="s">
        <v>54</v>
      </c>
      <c r="B333" s="9" t="s">
        <v>129</v>
      </c>
      <c r="C333" s="13" t="e">
        <f t="shared" ref="C333:E337" si="50">G333/G$4</f>
        <v>#DIV/0!</v>
      </c>
      <c r="D333" s="13" t="e">
        <f t="shared" si="50"/>
        <v>#DIV/0!</v>
      </c>
      <c r="E333" s="13" t="e">
        <f t="shared" si="50"/>
        <v>#DIV/0!</v>
      </c>
      <c r="F333" s="5"/>
      <c r="G333" s="17">
        <f>SUM(H333:I333)</f>
        <v>0</v>
      </c>
      <c r="H333" s="44">
        <f>SUMPRODUCT((データ入力!$D$2:$D$1700=1)*(データ入力!AF$2:AF$1700=1))</f>
        <v>0</v>
      </c>
      <c r="I333" s="44">
        <f>SUMPRODUCT((データ入力!$D$2:$D$1700=2)*(データ入力!AF$2:AF$1700=1))</f>
        <v>0</v>
      </c>
      <c r="J333" s="6"/>
      <c r="K333" s="7"/>
      <c r="L333" s="7"/>
      <c r="M333" s="7"/>
      <c r="N333" s="7"/>
      <c r="O333" s="7"/>
      <c r="P333" s="7"/>
      <c r="Q333" s="7"/>
      <c r="R333" s="7"/>
      <c r="S333" s="7"/>
      <c r="T333" s="7"/>
    </row>
    <row r="334" spans="1:20">
      <c r="A334" s="6" t="s">
        <v>15</v>
      </c>
      <c r="B334" s="9" t="s">
        <v>130</v>
      </c>
      <c r="C334" s="13" t="e">
        <f t="shared" si="50"/>
        <v>#DIV/0!</v>
      </c>
      <c r="D334" s="13" t="e">
        <f t="shared" si="50"/>
        <v>#DIV/0!</v>
      </c>
      <c r="E334" s="13" t="e">
        <f t="shared" si="50"/>
        <v>#DIV/0!</v>
      </c>
      <c r="F334" s="5"/>
      <c r="G334" s="17">
        <f>SUM(H334:I334)</f>
        <v>0</v>
      </c>
      <c r="H334" s="44">
        <f>SUMPRODUCT((データ入力!$D$2:$D$1700=1)*(データ入力!AF$2:AF$1700=2))</f>
        <v>0</v>
      </c>
      <c r="I334" s="44">
        <f>SUMPRODUCT((データ入力!$D$2:$D$1700=2)*(データ入力!AF$2:AF$1700=2))</f>
        <v>0</v>
      </c>
      <c r="J334" s="6"/>
      <c r="K334" s="7"/>
      <c r="L334" s="7"/>
      <c r="M334" s="7"/>
      <c r="N334" s="7"/>
      <c r="O334" s="7"/>
      <c r="P334" s="7"/>
      <c r="Q334" s="7"/>
      <c r="R334" s="7"/>
      <c r="S334" s="7"/>
      <c r="T334" s="7"/>
    </row>
    <row r="335" spans="1:20">
      <c r="A335" s="6" t="s">
        <v>153</v>
      </c>
      <c r="B335" s="9" t="s">
        <v>177</v>
      </c>
      <c r="C335" s="13" t="e">
        <f t="shared" si="50"/>
        <v>#DIV/0!</v>
      </c>
      <c r="D335" s="13" t="e">
        <f t="shared" si="50"/>
        <v>#DIV/0!</v>
      </c>
      <c r="E335" s="13" t="e">
        <f t="shared" si="50"/>
        <v>#DIV/0!</v>
      </c>
      <c r="F335" s="5"/>
      <c r="G335" s="17">
        <f>SUM(H335:I335)</f>
        <v>0</v>
      </c>
      <c r="H335" s="44">
        <f>SUMPRODUCT((データ入力!$D$2:$D$1700=1)*(データ入力!AF$2:AF$1700=3))</f>
        <v>0</v>
      </c>
      <c r="I335" s="44">
        <f>SUMPRODUCT((データ入力!$D$2:$D$1700=2)*(データ入力!AF$2:AF$1700=3))</f>
        <v>0</v>
      </c>
      <c r="J335" s="6"/>
      <c r="K335" s="7"/>
      <c r="L335" s="7"/>
      <c r="M335" s="7"/>
      <c r="N335" s="7"/>
      <c r="O335" s="7"/>
      <c r="P335" s="7"/>
      <c r="Q335" s="7"/>
      <c r="R335" s="7"/>
      <c r="S335" s="7"/>
      <c r="T335" s="7"/>
    </row>
    <row r="336" spans="1:20">
      <c r="A336" s="6" t="s">
        <v>154</v>
      </c>
      <c r="B336" s="9" t="s">
        <v>9</v>
      </c>
      <c r="C336" s="13" t="e">
        <f t="shared" si="50"/>
        <v>#DIV/0!</v>
      </c>
      <c r="D336" s="13" t="e">
        <f t="shared" si="50"/>
        <v>#DIV/0!</v>
      </c>
      <c r="E336" s="13" t="e">
        <f t="shared" si="50"/>
        <v>#DIV/0!</v>
      </c>
      <c r="F336" s="5"/>
      <c r="G336" s="17">
        <f>SUM(H336:I336)</f>
        <v>0</v>
      </c>
      <c r="H336" s="44">
        <f>SUMPRODUCT((データ入力!$D$2:$D$1700=1)*(データ入力!AF$2:AF$1700=4))</f>
        <v>0</v>
      </c>
      <c r="I336" s="44">
        <f>SUMPRODUCT((データ入力!$D$2:$D$1700=2)*(データ入力!AF$2:AF$1700=4))</f>
        <v>0</v>
      </c>
      <c r="J336" s="6"/>
      <c r="K336" s="7"/>
      <c r="L336" s="7"/>
      <c r="M336" s="7"/>
      <c r="N336" s="7"/>
      <c r="O336" s="7"/>
      <c r="P336" s="7"/>
      <c r="Q336" s="7"/>
      <c r="R336" s="7"/>
      <c r="S336" s="7"/>
      <c r="T336" s="7"/>
    </row>
    <row r="337" spans="1:20">
      <c r="B337" s="9" t="s">
        <v>16</v>
      </c>
      <c r="C337" s="13" t="e">
        <f t="shared" si="50"/>
        <v>#DIV/0!</v>
      </c>
      <c r="D337" s="13" t="e">
        <f t="shared" si="50"/>
        <v>#DIV/0!</v>
      </c>
      <c r="E337" s="13" t="e">
        <f t="shared" si="50"/>
        <v>#DIV/0!</v>
      </c>
      <c r="F337" s="5"/>
      <c r="G337" s="10">
        <f>SUM(H337:I337)</f>
        <v>0</v>
      </c>
      <c r="H337" s="17">
        <f>H4-SUM(H333:H336)</f>
        <v>0</v>
      </c>
      <c r="I337" s="17">
        <f>I4-SUM(I333:I336)</f>
        <v>0</v>
      </c>
      <c r="J337" s="6"/>
      <c r="K337" s="50" t="s">
        <v>210</v>
      </c>
      <c r="P337" s="32" t="s">
        <v>211</v>
      </c>
    </row>
    <row r="338" spans="1:20">
      <c r="C338" s="21"/>
      <c r="D338" s="21"/>
      <c r="E338" s="21"/>
      <c r="F338" s="5"/>
      <c r="G338" s="19"/>
      <c r="H338" s="19"/>
      <c r="I338" s="19"/>
      <c r="J338" s="6"/>
      <c r="K338" s="46" t="s">
        <v>209</v>
      </c>
      <c r="P338" s="48"/>
    </row>
    <row r="339" spans="1:20">
      <c r="C339" s="22"/>
      <c r="D339" s="22"/>
      <c r="E339" s="22"/>
      <c r="F339" s="5"/>
      <c r="G339" s="12"/>
      <c r="H339" s="12"/>
      <c r="I339" s="12"/>
      <c r="J339" s="6"/>
    </row>
    <row r="340" spans="1:20">
      <c r="C340" s="22"/>
      <c r="D340" s="22"/>
      <c r="E340" s="22"/>
      <c r="F340" s="5"/>
      <c r="G340" s="12"/>
      <c r="H340" s="12"/>
      <c r="I340" s="12"/>
      <c r="J340" s="6"/>
    </row>
    <row r="341" spans="1:20">
      <c r="A341" s="5" t="s">
        <v>132</v>
      </c>
      <c r="B341" s="50" t="s">
        <v>208</v>
      </c>
      <c r="C341" s="22"/>
      <c r="D341" s="22"/>
      <c r="E341" s="22"/>
      <c r="F341" s="5"/>
      <c r="G341" s="12"/>
      <c r="H341" s="12"/>
      <c r="I341" s="12"/>
      <c r="J341" s="6"/>
    </row>
    <row r="342" spans="1:20">
      <c r="B342" s="9"/>
      <c r="C342" s="23" t="s">
        <v>14</v>
      </c>
      <c r="D342" s="23" t="s">
        <v>12</v>
      </c>
      <c r="E342" s="23" t="s">
        <v>13</v>
      </c>
      <c r="F342" s="5"/>
      <c r="G342" s="66" t="s">
        <v>51</v>
      </c>
      <c r="H342" s="66" t="s">
        <v>12</v>
      </c>
      <c r="I342" s="66" t="s">
        <v>13</v>
      </c>
      <c r="J342" s="6"/>
    </row>
    <row r="343" spans="1:20">
      <c r="A343" s="6" t="s">
        <v>54</v>
      </c>
      <c r="B343" s="9" t="s">
        <v>133</v>
      </c>
      <c r="C343" s="13" t="e">
        <f t="shared" ref="C343:E345" si="51">G343/G$4</f>
        <v>#DIV/0!</v>
      </c>
      <c r="D343" s="13" t="e">
        <f t="shared" si="51"/>
        <v>#DIV/0!</v>
      </c>
      <c r="E343" s="13" t="e">
        <f t="shared" si="51"/>
        <v>#DIV/0!</v>
      </c>
      <c r="F343" s="5"/>
      <c r="G343" s="17">
        <f>SUM(H343:I343)</f>
        <v>0</v>
      </c>
      <c r="H343" s="44">
        <f>SUMPRODUCT((データ入力!$D$2:$D$1700=1)*(データ入力!AG$2:AG$1700=1))</f>
        <v>0</v>
      </c>
      <c r="I343" s="44">
        <f>SUMPRODUCT((データ入力!$D$2:$D$1700=2)*(データ入力!AG$2:AG$1700=1))</f>
        <v>0</v>
      </c>
      <c r="J343" s="6"/>
    </row>
    <row r="344" spans="1:20">
      <c r="A344" s="6" t="s">
        <v>15</v>
      </c>
      <c r="B344" s="9" t="s">
        <v>134</v>
      </c>
      <c r="C344" s="13" t="e">
        <f t="shared" si="51"/>
        <v>#DIV/0!</v>
      </c>
      <c r="D344" s="13" t="e">
        <f t="shared" si="51"/>
        <v>#DIV/0!</v>
      </c>
      <c r="E344" s="13" t="e">
        <f t="shared" si="51"/>
        <v>#DIV/0!</v>
      </c>
      <c r="F344" s="5"/>
      <c r="G344" s="17">
        <f>SUM(H344:I344)</f>
        <v>0</v>
      </c>
      <c r="H344" s="44">
        <f>SUMPRODUCT((データ入力!$D$2:$D$1700=1)*(データ入力!AG$2:AG$1700=2))</f>
        <v>0</v>
      </c>
      <c r="I344" s="44">
        <f>SUMPRODUCT((データ入力!$D$2:$D$1700=2)*(データ入力!AG$2:AG$1700=2))</f>
        <v>0</v>
      </c>
      <c r="J344" s="6"/>
    </row>
    <row r="345" spans="1:20">
      <c r="B345" s="9" t="s">
        <v>16</v>
      </c>
      <c r="C345" s="13" t="e">
        <f t="shared" si="51"/>
        <v>#DIV/0!</v>
      </c>
      <c r="D345" s="13" t="e">
        <f t="shared" si="51"/>
        <v>#DIV/0!</v>
      </c>
      <c r="E345" s="13" t="e">
        <f t="shared" si="51"/>
        <v>#DIV/0!</v>
      </c>
      <c r="F345" s="5"/>
      <c r="G345" s="10">
        <f>SUM(H345:I345)</f>
        <v>0</v>
      </c>
      <c r="H345" s="10">
        <f>H4-SUM(H343:H344)</f>
        <v>0</v>
      </c>
      <c r="I345" s="10">
        <f>I4-SUM(I343:I344)</f>
        <v>0</v>
      </c>
      <c r="J345" s="6"/>
    </row>
    <row r="346" spans="1:20">
      <c r="C346" s="5"/>
      <c r="D346" s="5"/>
      <c r="E346" s="5"/>
      <c r="F346" s="5"/>
      <c r="J346" s="6"/>
    </row>
    <row r="347" spans="1:20">
      <c r="A347" s="5" t="s">
        <v>135</v>
      </c>
      <c r="B347" s="53" t="s">
        <v>136</v>
      </c>
      <c r="C347" s="22"/>
      <c r="D347" s="22"/>
      <c r="E347" s="22"/>
      <c r="F347" s="5"/>
      <c r="G347" s="12"/>
      <c r="H347" s="12"/>
      <c r="I347" s="12"/>
      <c r="J347" s="6"/>
    </row>
    <row r="348" spans="1:20">
      <c r="B348" s="9"/>
      <c r="C348" s="23" t="s">
        <v>14</v>
      </c>
      <c r="D348" s="23" t="s">
        <v>12</v>
      </c>
      <c r="E348" s="23" t="s">
        <v>13</v>
      </c>
      <c r="F348" s="5"/>
      <c r="G348" s="66" t="s">
        <v>51</v>
      </c>
      <c r="H348" s="66" t="s">
        <v>12</v>
      </c>
      <c r="I348" s="66" t="s">
        <v>13</v>
      </c>
      <c r="J348" s="6"/>
      <c r="K348" s="7"/>
      <c r="L348" s="7"/>
      <c r="M348" s="7"/>
      <c r="N348" s="7"/>
      <c r="O348" s="7"/>
      <c r="P348" s="7"/>
      <c r="Q348" s="7"/>
      <c r="R348" s="7"/>
      <c r="S348" s="7"/>
      <c r="T348" s="7"/>
    </row>
    <row r="349" spans="1:20">
      <c r="A349" s="6" t="s">
        <v>54</v>
      </c>
      <c r="B349" s="9" t="s">
        <v>137</v>
      </c>
      <c r="C349" s="13" t="e">
        <f t="shared" ref="C349:E351" si="52">G349/G$4</f>
        <v>#DIV/0!</v>
      </c>
      <c r="D349" s="13" t="e">
        <f t="shared" si="52"/>
        <v>#DIV/0!</v>
      </c>
      <c r="E349" s="13" t="e">
        <f t="shared" si="52"/>
        <v>#DIV/0!</v>
      </c>
      <c r="F349" s="5"/>
      <c r="G349" s="17">
        <f>SUM(H349:I349)</f>
        <v>0</v>
      </c>
      <c r="H349" s="44">
        <f>SUMPRODUCT((データ入力!$D$2:$D$1700=1)*(データ入力!AH$2:AH$1700=1))</f>
        <v>0</v>
      </c>
      <c r="I349" s="44">
        <f>SUMPRODUCT((データ入力!$D$2:$D$1700=2)*(データ入力!AH$2:AH$1700=1))</f>
        <v>0</v>
      </c>
      <c r="J349" s="6"/>
      <c r="K349" s="7"/>
      <c r="L349" s="7"/>
      <c r="M349" s="7"/>
      <c r="N349" s="7"/>
      <c r="O349" s="7"/>
      <c r="P349" s="7"/>
      <c r="Q349" s="7"/>
      <c r="R349" s="7"/>
      <c r="S349" s="7"/>
      <c r="T349" s="7"/>
    </row>
    <row r="350" spans="1:20">
      <c r="A350" s="6" t="s">
        <v>15</v>
      </c>
      <c r="B350" s="9" t="s">
        <v>138</v>
      </c>
      <c r="C350" s="13" t="e">
        <f t="shared" si="52"/>
        <v>#DIV/0!</v>
      </c>
      <c r="D350" s="13" t="e">
        <f t="shared" si="52"/>
        <v>#DIV/0!</v>
      </c>
      <c r="E350" s="13" t="e">
        <f t="shared" si="52"/>
        <v>#DIV/0!</v>
      </c>
      <c r="F350" s="5"/>
      <c r="G350" s="17">
        <f>SUM(H350:I350)</f>
        <v>0</v>
      </c>
      <c r="H350" s="44">
        <f>SUMPRODUCT((データ入力!$D$2:$D$1700=1)*(データ入力!AH$2:AH$1700=2))</f>
        <v>0</v>
      </c>
      <c r="I350" s="44">
        <f>SUMPRODUCT((データ入力!$D$2:$D$1700=2)*(データ入力!AH$2:AH$1700=2))</f>
        <v>0</v>
      </c>
      <c r="K350" s="7"/>
      <c r="L350" s="7"/>
      <c r="M350" s="7"/>
      <c r="N350" s="7"/>
      <c r="O350" s="7"/>
      <c r="P350" s="7"/>
      <c r="Q350" s="7"/>
      <c r="R350" s="7"/>
      <c r="S350" s="7"/>
      <c r="T350" s="7"/>
    </row>
    <row r="351" spans="1:20">
      <c r="B351" s="9" t="s">
        <v>16</v>
      </c>
      <c r="C351" s="13" t="e">
        <f t="shared" si="52"/>
        <v>#DIV/0!</v>
      </c>
      <c r="D351" s="13" t="e">
        <f t="shared" si="52"/>
        <v>#DIV/0!</v>
      </c>
      <c r="E351" s="13" t="e">
        <f t="shared" si="52"/>
        <v>#DIV/0!</v>
      </c>
      <c r="F351" s="5"/>
      <c r="G351" s="10">
        <f>SUM(H351:I351)</f>
        <v>0</v>
      </c>
      <c r="H351" s="10">
        <f>H4-SUM(H349:H350)</f>
        <v>0</v>
      </c>
      <c r="I351" s="10">
        <f>I4-SUM(I349:I350)</f>
        <v>0</v>
      </c>
      <c r="K351" s="7"/>
      <c r="L351" s="7"/>
      <c r="M351" s="7"/>
      <c r="N351" s="7"/>
      <c r="O351" s="7"/>
      <c r="P351" s="7"/>
      <c r="Q351" s="7"/>
      <c r="R351" s="7"/>
      <c r="S351" s="7"/>
      <c r="T351" s="7"/>
    </row>
    <row r="352" spans="1:20">
      <c r="J352" s="7"/>
      <c r="K352" s="7"/>
      <c r="L352" s="7"/>
      <c r="M352" s="7"/>
      <c r="N352" s="7"/>
      <c r="O352" s="7"/>
      <c r="P352" s="7"/>
      <c r="Q352" s="7"/>
      <c r="R352" s="7"/>
      <c r="S352" s="7"/>
      <c r="T352" s="7"/>
    </row>
    <row r="353" spans="1:20">
      <c r="A353" s="5" t="s">
        <v>139</v>
      </c>
      <c r="B353" s="42" t="s">
        <v>140</v>
      </c>
      <c r="K353" s="7"/>
      <c r="L353" s="7"/>
      <c r="M353" s="7"/>
      <c r="N353" s="7"/>
      <c r="O353" s="7"/>
      <c r="P353" s="7"/>
      <c r="Q353" s="7"/>
      <c r="R353" s="7"/>
      <c r="S353" s="7"/>
      <c r="T353" s="7"/>
    </row>
    <row r="354" spans="1:20">
      <c r="J354" s="6"/>
      <c r="K354" s="7"/>
      <c r="L354" s="7"/>
      <c r="M354" s="7"/>
      <c r="N354" s="7"/>
      <c r="O354" s="7"/>
      <c r="P354" s="7"/>
      <c r="Q354" s="7"/>
      <c r="R354" s="7"/>
      <c r="S354" s="7"/>
      <c r="T354" s="7"/>
    </row>
    <row r="355" spans="1:20">
      <c r="J355" s="6"/>
      <c r="K355" s="7"/>
      <c r="L355" s="7"/>
      <c r="M355" s="7"/>
      <c r="N355" s="7"/>
      <c r="O355" s="7"/>
      <c r="P355" s="7"/>
      <c r="Q355" s="7"/>
      <c r="R355" s="7"/>
      <c r="S355" s="7"/>
      <c r="T355" s="7"/>
    </row>
    <row r="356" spans="1:20">
      <c r="J356" s="6"/>
      <c r="K356" s="7"/>
      <c r="L356" s="7"/>
      <c r="M356" s="7"/>
      <c r="N356" s="7"/>
      <c r="O356" s="7"/>
      <c r="P356" s="7"/>
      <c r="Q356" s="7"/>
      <c r="R356" s="7"/>
      <c r="S356" s="7"/>
      <c r="T356" s="7"/>
    </row>
    <row r="357" spans="1:20">
      <c r="J357" s="6"/>
      <c r="K357" s="7"/>
      <c r="L357" s="7"/>
      <c r="M357" s="7"/>
      <c r="N357" s="7"/>
      <c r="O357" s="7"/>
      <c r="P357" s="7"/>
      <c r="Q357" s="7"/>
      <c r="R357" s="7"/>
      <c r="S357" s="7"/>
      <c r="T357" s="7"/>
    </row>
    <row r="358" spans="1:20">
      <c r="K358" s="32" t="s">
        <v>212</v>
      </c>
      <c r="P358" s="48"/>
    </row>
    <row r="359" spans="1:20">
      <c r="K359" s="32" t="s">
        <v>213</v>
      </c>
      <c r="P359" s="48"/>
    </row>
    <row r="360" spans="1:20">
      <c r="J360" s="7"/>
    </row>
    <row r="362" spans="1:20">
      <c r="J362" s="6"/>
    </row>
    <row r="363" spans="1:20">
      <c r="J363" s="6"/>
    </row>
    <row r="364" spans="1:20">
      <c r="J364" s="6"/>
    </row>
    <row r="365" spans="1:20">
      <c r="J365" s="6"/>
    </row>
    <row r="368" spans="1:20">
      <c r="J368" s="7"/>
    </row>
    <row r="369" spans="10:20">
      <c r="K369" s="7"/>
      <c r="L369" s="7"/>
      <c r="M369" s="7"/>
      <c r="N369" s="7"/>
      <c r="O369" s="7"/>
      <c r="P369" s="7"/>
      <c r="Q369" s="7"/>
      <c r="R369" s="7"/>
      <c r="S369" s="7"/>
      <c r="T369" s="7"/>
    </row>
    <row r="370" spans="10:20">
      <c r="J370" s="6"/>
      <c r="K370" s="7"/>
      <c r="L370" s="7"/>
      <c r="M370" s="7"/>
      <c r="N370" s="7"/>
      <c r="O370" s="7"/>
      <c r="P370" s="7"/>
      <c r="Q370" s="7"/>
      <c r="R370" s="7"/>
      <c r="S370" s="7"/>
      <c r="T370" s="7"/>
    </row>
    <row r="371" spans="10:20">
      <c r="J371" s="6"/>
      <c r="K371" s="7"/>
      <c r="L371" s="7"/>
      <c r="M371" s="7"/>
      <c r="N371" s="7"/>
      <c r="O371" s="7"/>
      <c r="P371" s="7"/>
      <c r="Q371" s="7"/>
      <c r="R371" s="7"/>
      <c r="S371" s="7"/>
      <c r="T371" s="7"/>
    </row>
    <row r="372" spans="10:20">
      <c r="J372" s="6"/>
      <c r="K372" s="7"/>
      <c r="L372" s="7"/>
      <c r="M372" s="7"/>
      <c r="N372" s="7"/>
      <c r="O372" s="7"/>
      <c r="P372" s="7"/>
      <c r="Q372" s="7"/>
      <c r="R372" s="7"/>
      <c r="S372" s="7"/>
      <c r="T372" s="7"/>
    </row>
    <row r="373" spans="10:20">
      <c r="J373" s="6"/>
      <c r="K373" s="7"/>
      <c r="L373" s="7"/>
      <c r="M373" s="7"/>
      <c r="N373" s="7"/>
      <c r="O373" s="7"/>
      <c r="P373" s="7"/>
      <c r="Q373" s="7"/>
      <c r="R373" s="7"/>
      <c r="S373" s="7"/>
      <c r="T373" s="7"/>
    </row>
    <row r="374" spans="10:20">
      <c r="K374" s="7"/>
      <c r="L374" s="7"/>
      <c r="M374" s="7"/>
      <c r="N374" s="7"/>
      <c r="O374" s="7"/>
      <c r="P374" s="7"/>
      <c r="Q374" s="7"/>
      <c r="R374" s="7"/>
      <c r="S374" s="7"/>
      <c r="T374" s="7"/>
    </row>
    <row r="375" spans="10:20">
      <c r="K375" s="7"/>
      <c r="L375" s="7"/>
      <c r="M375" s="7"/>
      <c r="N375" s="7"/>
      <c r="O375" s="7"/>
      <c r="P375" s="7"/>
      <c r="Q375" s="7"/>
      <c r="R375" s="7"/>
      <c r="S375" s="7"/>
      <c r="T375" s="7"/>
    </row>
    <row r="376" spans="10:20">
      <c r="K376" s="7"/>
      <c r="L376" s="7"/>
      <c r="M376" s="7"/>
      <c r="N376" s="7"/>
      <c r="O376" s="7"/>
      <c r="P376" s="7"/>
      <c r="Q376" s="7"/>
      <c r="R376" s="7"/>
      <c r="S376" s="7"/>
      <c r="T376" s="7"/>
    </row>
    <row r="377" spans="10:20">
      <c r="K377" s="7"/>
      <c r="L377" s="7"/>
      <c r="M377" s="7"/>
      <c r="N377" s="7"/>
      <c r="O377" s="7"/>
      <c r="P377" s="7"/>
      <c r="Q377" s="7"/>
      <c r="R377" s="7"/>
      <c r="S377" s="7"/>
      <c r="T377" s="7"/>
    </row>
    <row r="378" spans="10:20">
      <c r="K378" s="7"/>
      <c r="L378" s="7"/>
      <c r="M378" s="7"/>
      <c r="N378" s="7"/>
      <c r="O378" s="7"/>
      <c r="P378" s="7"/>
      <c r="Q378" s="7"/>
      <c r="R378" s="7"/>
      <c r="S378" s="7"/>
      <c r="T378" s="7"/>
    </row>
  </sheetData>
  <mergeCells count="1">
    <mergeCell ref="G2:I2"/>
  </mergeCells>
  <phoneticPr fontId="19"/>
  <pageMargins left="0.3" right="0.23622047244094491" top="0.55118110236220474" bottom="0.51181102362204722" header="0.51181102362204722" footer="0.51181102362204722"/>
  <pageSetup paperSize="9" scale="98" pageOrder="overThenDown"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データ入力</vt:lpstr>
      <vt:lpstr>結果表・グラフ</vt:lpstr>
      <vt:lpstr>結果表・グラフ（モノクロ）</vt:lpstr>
      <vt:lpstr>結果表・グラフ!Print_Area</vt:lpstr>
      <vt:lpstr>'結果表・グラフ（モノクロ）'!Print_Area</vt:lpstr>
    </vt:vector>
  </TitlesOfParts>
  <Company>saikaisi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saikai-kyuushoku</dc:creator>
  <cp:lastModifiedBy>mihoko</cp:lastModifiedBy>
  <cp:lastPrinted>2019-10-09T03:03:54Z</cp:lastPrinted>
  <dcterms:created xsi:type="dcterms:W3CDTF">2010-10-01T04:50:21Z</dcterms:created>
  <dcterms:modified xsi:type="dcterms:W3CDTF">2019-10-21T03:08:10Z</dcterms:modified>
</cp:coreProperties>
</file>